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ВИНО 2024\ИЗМЕНЕНИЯ БЮДЖЕТА 2024\"/>
    </mc:Choice>
  </mc:AlternateContent>
  <bookViews>
    <workbookView xWindow="0" yWindow="0" windowWidth="28800" windowHeight="12135" tabRatio="508"/>
  </bookViews>
  <sheets>
    <sheet name="2022" sheetId="1" r:id="rId1"/>
  </sheets>
  <definedNames>
    <definedName name="_xlnm.Print_Titles" localSheetId="0">'2022'!$11:$11</definedName>
    <definedName name="_xlnm.Print_Area" localSheetId="0">'2022'!$A$1:$H$148</definedName>
  </definedNames>
  <calcPr calcId="152511"/>
</workbook>
</file>

<file path=xl/calcChain.xml><?xml version="1.0" encoding="utf-8"?>
<calcChain xmlns="http://schemas.openxmlformats.org/spreadsheetml/2006/main">
  <c r="H73" i="1" l="1"/>
  <c r="G73" i="1"/>
  <c r="F75" i="1"/>
  <c r="F69" i="1" l="1"/>
  <c r="F63" i="1" l="1"/>
  <c r="F62" i="1" s="1"/>
  <c r="F61" i="1" s="1"/>
  <c r="H150" i="1" l="1"/>
  <c r="G150" i="1"/>
  <c r="H145" i="1" l="1"/>
  <c r="H138" i="1" s="1"/>
  <c r="G145" i="1"/>
  <c r="G138" i="1" s="1"/>
  <c r="H144" i="1"/>
  <c r="H143" i="1" s="1"/>
  <c r="G144" i="1"/>
  <c r="G143" i="1" s="1"/>
  <c r="F144" i="1"/>
  <c r="F143" i="1" s="1"/>
  <c r="H113" i="1" l="1"/>
  <c r="G113" i="1"/>
  <c r="F113" i="1"/>
  <c r="H98" i="1"/>
  <c r="H99" i="1"/>
  <c r="G99" i="1"/>
  <c r="G98" i="1" s="1"/>
  <c r="F83" i="1" l="1"/>
  <c r="F111" i="1" l="1"/>
  <c r="F115" i="1"/>
  <c r="H115" i="1" l="1"/>
  <c r="H111" i="1"/>
  <c r="G111" i="1"/>
  <c r="H109" i="1"/>
  <c r="G109" i="1"/>
  <c r="G115" i="1"/>
  <c r="B118" i="1"/>
  <c r="F121" i="1"/>
  <c r="F120" i="1" s="1"/>
  <c r="F119" i="1" s="1"/>
  <c r="F118" i="1" s="1"/>
  <c r="F117" i="1" s="1"/>
  <c r="G121" i="1"/>
  <c r="G120" i="1" s="1"/>
  <c r="G119" i="1" s="1"/>
  <c r="G118" i="1" s="1"/>
  <c r="G117" i="1" s="1"/>
  <c r="H121" i="1"/>
  <c r="H120" i="1" s="1"/>
  <c r="H119" i="1" s="1"/>
  <c r="H118" i="1" s="1"/>
  <c r="H117" i="1" s="1"/>
  <c r="F127" i="1"/>
  <c r="G127" i="1"/>
  <c r="H127" i="1"/>
  <c r="F129" i="1"/>
  <c r="G129" i="1"/>
  <c r="H129" i="1"/>
  <c r="G71" i="1"/>
  <c r="G68" i="1" s="1"/>
  <c r="H75" i="1"/>
  <c r="F71" i="1"/>
  <c r="F81" i="1"/>
  <c r="G126" i="1" l="1"/>
  <c r="H126" i="1"/>
  <c r="G125" i="1"/>
  <c r="G124" i="1" s="1"/>
  <c r="G123" i="1" s="1"/>
  <c r="F126" i="1"/>
  <c r="F125" i="1" s="1"/>
  <c r="F124" i="1" s="1"/>
  <c r="F123" i="1" s="1"/>
  <c r="F25" i="1" l="1"/>
  <c r="H125" i="1" l="1"/>
  <c r="H124" i="1" s="1"/>
  <c r="H123" i="1" s="1"/>
  <c r="F21" i="1" l="1"/>
  <c r="F20" i="1" s="1"/>
  <c r="F19" i="1" s="1"/>
  <c r="F18" i="1" s="1"/>
  <c r="F102" i="1"/>
  <c r="F99" i="1" s="1"/>
  <c r="F98" i="1" s="1"/>
  <c r="G95" i="1"/>
  <c r="G94" i="1" s="1"/>
  <c r="G93" i="1" s="1"/>
  <c r="H94" i="1"/>
  <c r="H93" i="1" s="1"/>
  <c r="F95" i="1"/>
  <c r="F94" i="1" s="1"/>
  <c r="G89" i="1"/>
  <c r="H89" i="1"/>
  <c r="F89" i="1"/>
  <c r="G91" i="1"/>
  <c r="H91" i="1"/>
  <c r="F91" i="1"/>
  <c r="H71" i="1"/>
  <c r="H68" i="1" s="1"/>
  <c r="G59" i="1"/>
  <c r="G58" i="1" s="1"/>
  <c r="G57" i="1" s="1"/>
  <c r="G56" i="1" s="1"/>
  <c r="G55" i="1" s="1"/>
  <c r="H59" i="1"/>
  <c r="H58" i="1" s="1"/>
  <c r="H57" i="1" s="1"/>
  <c r="H56" i="1" s="1"/>
  <c r="H55" i="1" s="1"/>
  <c r="F59" i="1"/>
  <c r="F58" i="1" s="1"/>
  <c r="F57" i="1" s="1"/>
  <c r="F56" i="1" s="1"/>
  <c r="F55" i="1" s="1"/>
  <c r="G46" i="1"/>
  <c r="G45" i="1" s="1"/>
  <c r="H46" i="1"/>
  <c r="H45" i="1" s="1"/>
  <c r="F46" i="1"/>
  <c r="F45" i="1" s="1"/>
  <c r="G35" i="1"/>
  <c r="G34" i="1" s="1"/>
  <c r="G33" i="1" s="1"/>
  <c r="H36" i="1"/>
  <c r="H35" i="1" s="1"/>
  <c r="H34" i="1" s="1"/>
  <c r="H33" i="1" s="1"/>
  <c r="F35" i="1"/>
  <c r="F34" i="1" s="1"/>
  <c r="F33" i="1" s="1"/>
  <c r="G21" i="1"/>
  <c r="H21" i="1"/>
  <c r="G135" i="1"/>
  <c r="G134" i="1" s="1"/>
  <c r="G133" i="1" s="1"/>
  <c r="G132" i="1" s="1"/>
  <c r="G131" i="1" s="1"/>
  <c r="H135" i="1"/>
  <c r="H134" i="1" s="1"/>
  <c r="H133" i="1" s="1"/>
  <c r="H132" i="1" s="1"/>
  <c r="H131" i="1" s="1"/>
  <c r="G137" i="1"/>
  <c r="H137" i="1"/>
  <c r="F141" i="1"/>
  <c r="F140" i="1" s="1"/>
  <c r="F139" i="1" s="1"/>
  <c r="F138" i="1" s="1"/>
  <c r="F137" i="1" s="1"/>
  <c r="F135" i="1"/>
  <c r="F134" i="1" s="1"/>
  <c r="F133" i="1" s="1"/>
  <c r="F132" i="1" s="1"/>
  <c r="F131" i="1" s="1"/>
  <c r="G67" i="1"/>
  <c r="G66" i="1" s="1"/>
  <c r="H107" i="1"/>
  <c r="H106" i="1" s="1"/>
  <c r="G107" i="1"/>
  <c r="G106" i="1" s="1"/>
  <c r="F107" i="1"/>
  <c r="F106" i="1" s="1"/>
  <c r="F73" i="1"/>
  <c r="F68" i="1" s="1"/>
  <c r="H52" i="1"/>
  <c r="H25" i="1"/>
  <c r="G25" i="1"/>
  <c r="H16" i="1"/>
  <c r="H15" i="1" s="1"/>
  <c r="H14" i="1" s="1"/>
  <c r="H13" i="1" s="1"/>
  <c r="G16" i="1"/>
  <c r="G15" i="1" s="1"/>
  <c r="G14" i="1" s="1"/>
  <c r="G13" i="1" s="1"/>
  <c r="F13" i="1"/>
  <c r="B39" i="1"/>
  <c r="B40" i="1"/>
  <c r="G29" i="1"/>
  <c r="G28" i="1" s="1"/>
  <c r="H31" i="1"/>
  <c r="H29" i="1" s="1"/>
  <c r="H28" i="1" s="1"/>
  <c r="F31" i="1"/>
  <c r="F29" i="1" s="1"/>
  <c r="F28" i="1" s="1"/>
  <c r="F41" i="1"/>
  <c r="F40" i="1" s="1"/>
  <c r="F39" i="1" s="1"/>
  <c r="F38" i="1" s="1"/>
  <c r="H41" i="1"/>
  <c r="H40" i="1" s="1"/>
  <c r="H39" i="1" s="1"/>
  <c r="H38" i="1" s="1"/>
  <c r="G41" i="1"/>
  <c r="G40" i="1" s="1"/>
  <c r="G39" i="1" s="1"/>
  <c r="G38" i="1" s="1"/>
  <c r="B13" i="1"/>
  <c r="B29" i="1" s="1"/>
  <c r="B18" i="1"/>
  <c r="B28" i="1"/>
  <c r="B31" i="1"/>
  <c r="C31" i="1"/>
  <c r="B38" i="1"/>
  <c r="B41" i="1"/>
  <c r="C41" i="1"/>
  <c r="B42" i="1"/>
  <c r="C42" i="1"/>
  <c r="F52" i="1"/>
  <c r="F51" i="1" s="1"/>
  <c r="G52" i="1"/>
  <c r="H51" i="1" l="1"/>
  <c r="H50" i="1" s="1"/>
  <c r="H49" i="1" s="1"/>
  <c r="H48" i="1" s="1"/>
  <c r="G51" i="1"/>
  <c r="G50" i="1" s="1"/>
  <c r="G49" i="1" s="1"/>
  <c r="G48" i="1" s="1"/>
  <c r="F105" i="1"/>
  <c r="F104" i="1" s="1"/>
  <c r="H88" i="1"/>
  <c r="H87" i="1" s="1"/>
  <c r="H86" i="1" s="1"/>
  <c r="F67" i="1"/>
  <c r="G88" i="1"/>
  <c r="G87" i="1" s="1"/>
  <c r="G86" i="1" s="1"/>
  <c r="G44" i="1"/>
  <c r="G43" i="1" s="1"/>
  <c r="F44" i="1"/>
  <c r="F43" i="1" s="1"/>
  <c r="F12" i="1" s="1"/>
  <c r="G105" i="1"/>
  <c r="G104" i="1" s="1"/>
  <c r="F50" i="1"/>
  <c r="F49" i="1" s="1"/>
  <c r="F48" i="1" s="1"/>
  <c r="H67" i="1"/>
  <c r="H105" i="1"/>
  <c r="H44" i="1"/>
  <c r="H43" i="1" s="1"/>
  <c r="F88" i="1"/>
  <c r="F87" i="1" s="1"/>
  <c r="F86" i="1" s="1"/>
  <c r="G20" i="1"/>
  <c r="G19" i="1" s="1"/>
  <c r="G18" i="1" s="1"/>
  <c r="H20" i="1"/>
  <c r="H19" i="1" s="1"/>
  <c r="H18" i="1" s="1"/>
  <c r="F93" i="1"/>
  <c r="G65" i="1"/>
  <c r="F152" i="1" l="1"/>
  <c r="H104" i="1"/>
  <c r="H85" i="1" s="1"/>
  <c r="H66" i="1"/>
  <c r="H65" i="1" s="1"/>
  <c r="F66" i="1"/>
  <c r="F65" i="1" s="1"/>
  <c r="G12" i="1"/>
  <c r="G85" i="1"/>
  <c r="G152" i="1"/>
  <c r="F85" i="1"/>
  <c r="H152" i="1"/>
  <c r="H12" i="1"/>
  <c r="H148" i="1" l="1"/>
  <c r="H154" i="1" s="1"/>
  <c r="G148" i="1"/>
  <c r="G153" i="1" s="1"/>
  <c r="F148" i="1"/>
  <c r="H149" i="1" l="1"/>
  <c r="H153" i="1"/>
  <c r="G149" i="1"/>
  <c r="G154" i="1"/>
  <c r="F149" i="1"/>
  <c r="F154" i="1"/>
  <c r="F153" i="1"/>
</calcChain>
</file>

<file path=xl/sharedStrings.xml><?xml version="1.0" encoding="utf-8"?>
<sst xmlns="http://schemas.openxmlformats.org/spreadsheetml/2006/main" count="521" uniqueCount="159">
  <si>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</si>
  <si>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</si>
  <si>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</si>
  <si>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</si>
  <si>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</si>
  <si>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</si>
  <si>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</si>
  <si>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</si>
  <si>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</si>
  <si>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</si>
  <si>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</si>
  <si>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</si>
  <si>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</si>
  <si>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</si>
  <si>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</si>
  <si>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</si>
  <si>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</si>
  <si>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</si>
  <si>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</si>
  <si>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</si>
  <si>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</si>
  <si>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</si>
  <si>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</si>
  <si>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</si>
  <si>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</si>
  <si>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</si>
  <si>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</si>
  <si>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</si>
  <si>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</si>
  <si>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</si>
  <si>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</si>
  <si>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</si>
  <si>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</si>
  <si>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</si>
  <si>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</si>
  <si>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</si>
  <si>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</si>
  <si>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</si>
  <si>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</si>
  <si>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</si>
  <si>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</si>
  <si>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</si>
  <si>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</si>
  <si>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</si>
  <si>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</si>
  <si>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</si>
  <si>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</si>
  <si>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</si>
  <si>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</si>
  <si>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</si>
  <si>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</si>
  <si>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</si>
  <si>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</si>
  <si>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</si>
  <si>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</si>
  <si>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</si>
  <si>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</si>
  <si>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</si>
  <si>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</si>
  <si>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</si>
  <si>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</si>
  <si>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</si>
  <si>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</si>
  <si>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</si>
  <si>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</si>
  <si>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</si>
  <si>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</si>
  <si>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</si>
  <si>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</si>
  <si>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</si>
  <si>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</si>
  <si>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</si>
  <si>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20 0 00 00000</t>
  </si>
  <si>
    <t>мп</t>
  </si>
  <si>
    <t>непр</t>
  </si>
  <si>
    <t>Непрограммные направления деятельности</t>
  </si>
  <si>
    <t>Прочие непрограммные расходы</t>
  </si>
  <si>
    <t>Мероприятия в области противопожарной безопасности</t>
  </si>
  <si>
    <t>01 0 00 00000</t>
  </si>
  <si>
    <t>01 0 01 00000</t>
  </si>
  <si>
    <t>01 0 01 25160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</si>
  <si>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</si>
  <si>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</si>
  <si>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</si>
  <si>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</si>
  <si>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</si>
  <si>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</si>
  <si>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</si>
  <si>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</si>
  <si>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</si>
  <si>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 xml:space="preserve">03 </t>
  </si>
  <si>
    <t>20 5 00 25110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</si>
  <si>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</si>
  <si>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 xml:space="preserve">11 </t>
  </si>
  <si>
    <t xml:space="preserve">01 </t>
  </si>
  <si>
    <t>Содержание штатных единиц, осуществляющих переданные отдельные государственные полномочия области за счет субвенции, предоставленной из бюджета Новгородской области</t>
  </si>
  <si>
    <t>Содержание автомобильных дорог общего пользования местного значения в границах населенных пунктов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</si>
  <si>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</si>
  <si>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% МП в общих расходах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</si>
  <si>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</si>
  <si>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Условно-утвержденные расходы по БК</t>
  </si>
  <si>
    <t>Приложение  2</t>
  </si>
  <si>
    <t>Обеспечение проведения выборов и референдумов</t>
  </si>
  <si>
    <t>Проведение выборов</t>
  </si>
  <si>
    <t>20 3 00 00000</t>
  </si>
  <si>
    <t>Проведение выборов Главы муниципального образования</t>
  </si>
  <si>
    <t>Выполнение других обязательств поселения</t>
  </si>
  <si>
    <t>20 5 00 25270</t>
  </si>
  <si>
    <t>Капитальный ремонт и ремонт автомобильных дорог общего пользования местного значения в границах населенных пунктов</t>
  </si>
  <si>
    <t>01 0 01 25170</t>
  </si>
  <si>
    <t>Жилищное хозяйство</t>
  </si>
  <si>
    <t>Капитальный ремонт мунципального жилищного фонда</t>
  </si>
  <si>
    <t>20 5 00 25180</t>
  </si>
  <si>
    <t>Взносы на капитальный ремонт в региональный фонд</t>
  </si>
  <si>
    <t>20 5 00 25390</t>
  </si>
  <si>
    <t>Коммунальное хозяйство</t>
  </si>
  <si>
    <t>Муниципальная программа «Развитие малого и среднего предпринимательства в Савинском сельском поселении на 2022-2024 годы»</t>
  </si>
  <si>
    <t>03 0 00 00000</t>
  </si>
  <si>
    <t>Оказание финансовой поддержки субъектам малого и среднего предпринимательства</t>
  </si>
  <si>
    <t>03 0 02 00000</t>
  </si>
  <si>
    <t>Компенсация выпадающих доходов организациям, предоставляющим населению услуги общественных бань</t>
  </si>
  <si>
    <t>03 0 02 62200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</si>
  <si>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</si>
  <si>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</si>
  <si>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Прочие мероприятия в области коммунального хозяйства</t>
  </si>
  <si>
    <t>20 5 00 25250</t>
  </si>
  <si>
    <t>Пенсия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Савинского сельского поселения</t>
  </si>
  <si>
    <t>Муниципальная программа «Развитие физической культуры и массового спорта на территории Савинского сельского поселения на 2022-2024 годы»</t>
  </si>
  <si>
    <t>04 0 00 00000</t>
  </si>
  <si>
    <t>Повышение интереса населения Савинского сельского поселения к занятиям физической культурой и спортом, развитие двигательной активности</t>
  </si>
  <si>
    <t>04 0 01 00000</t>
  </si>
  <si>
    <t>04 0 01 25100</t>
  </si>
  <si>
    <t>2024 год</t>
  </si>
  <si>
    <t>2025 год</t>
  </si>
  <si>
    <t>20 3 00 25290</t>
  </si>
  <si>
    <t>2026 год</t>
  </si>
  <si>
    <t>Муниципальная программа «Комплексное развитие сельских территорий Савинского сельского поселения на 2024-2026 годы»</t>
  </si>
  <si>
    <t>01 0 01 71540</t>
  </si>
  <si>
    <t xml:space="preserve">Мероприятия по  ремонту автомобильных дорог общего пользования местного значения с целью реализации правовых актов Правительства Новгородкой области, в целях софинансирования которых предоставляется субсидия из  бюджета Новгородской области </t>
  </si>
  <si>
    <t>01 0 01 S1540</t>
  </si>
  <si>
    <t>Мероприятия по уничтожению борщевика Сосновского за счет иных межбюджетных трансфертов, передаваемых из бюджета Новгородской области</t>
  </si>
  <si>
    <t xml:space="preserve">Капитальный ремонт автомобильных дорог общего пользования местного значения с грунтовым покрытием д.Шолохово Савинского сельского поселения, Новгородского района Новгородской области ул.Городская,   ул.Центральная, ул.Южная, ул. Кирилловская. </t>
  </si>
  <si>
    <t>20 5 00 62200</t>
  </si>
  <si>
    <t>01 0 02 25211</t>
  </si>
  <si>
    <t>20 5 01 25100</t>
  </si>
  <si>
    <t xml:space="preserve">Распределение бюджетных ассигнований по разделам, подразделам, целевым статьям (муниципальным программам Савинского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2024 год и на плановый период 2025 и 2026 годы                                                                     </t>
  </si>
  <si>
    <t>к решению Совета депутатов Савинского сельского поселения от 26.12.2023 № 224  "О бюджете Савинского сельского поселения на 2024  год и на плановый период 2025 и 2026 годов"</t>
  </si>
  <si>
    <t>Другие вопросы в области национальной безопасности и правоохранительной деятельности</t>
  </si>
  <si>
    <t>14</t>
  </si>
  <si>
    <t xml:space="preserve">Прочие непрограммные расходы </t>
  </si>
  <si>
    <t xml:space="preserve">Материальное поощрение членов добровольной народной дружины поселения, за счет иных межбюджетных трансфертов предоставленных  из бюджета Новгородского муниципального района </t>
  </si>
  <si>
    <t>20 5 00 46010</t>
  </si>
  <si>
    <t>Обеспечение сохранности и развития автомобильных дорог, улучшение их технического состояния, обеспечение безопасности движения автотранспортных средств</t>
  </si>
  <si>
    <t>01 0 01 71521</t>
  </si>
  <si>
    <t>01 0 01 S1521</t>
  </si>
  <si>
    <t>Мероприятия по содержанию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</si>
  <si>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01 0 01 71522</t>
  </si>
  <si>
    <t>Мероприятия по содержанию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</si>
  <si>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>01 0 01 S1522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</si>
</sst>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#,##0.0"/>
    <numFmt numFmtId="167" formatCode="#,##0.00000"/>
    <numFmt numFmtId="168" formatCode="00\ 0\ 0000"/>
    <numFmt numFmtId="169" formatCode="00\ 0\ 00\ 00000"/>
    <numFmt numFmtId="170" formatCode="0.000000"/>
  </numFmts>
  <fonts count="46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70C0"/>
      <name val="Times New Roman"/>
      <family val="1"/>
    </font>
    <font>
      <sz val="11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0" borderId="7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3" fillId="0" borderId="0"/>
    <xf numFmtId="0" fontId="30" fillId="0" borderId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13" borderId="8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</cellStyleXfs>
  <cellXfs count="197">
    <xf numFmtId="0" fontId="0" fillId="0" borderId="0" xfId="0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1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15" borderId="0" xfId="0" applyFont="1" applyFill="1" applyAlignment="1"/>
    <xf numFmtId="49" fontId="9" fillId="15" borderId="0" xfId="0" applyNumberFormat="1" applyFont="1" applyFill="1" applyAlignment="1">
      <alignment horizontal="center" wrapText="1"/>
    </xf>
    <xf numFmtId="49" fontId="2" fillId="15" borderId="0" xfId="0" applyNumberFormat="1" applyFont="1" applyFill="1" applyAlignment="1">
      <alignment horizontal="center"/>
    </xf>
    <xf numFmtId="0" fontId="11" fillId="15" borderId="0" xfId="0" applyNumberFormat="1" applyFont="1" applyFill="1" applyBorder="1" applyAlignment="1">
      <alignment vertical="top" wrapText="1"/>
    </xf>
    <xf numFmtId="2" fontId="2" fillId="15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right"/>
    </xf>
    <xf numFmtId="164" fontId="3" fillId="16" borderId="0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164" fontId="2" fillId="16" borderId="0" xfId="0" applyNumberFormat="1" applyFont="1" applyFill="1" applyBorder="1" applyAlignment="1">
      <alignment horizontal="right"/>
    </xf>
    <xf numFmtId="0" fontId="1" fillId="16" borderId="0" xfId="0" applyFont="1" applyFill="1" applyBorder="1" applyAlignment="1">
      <alignment horizontal="left"/>
    </xf>
    <xf numFmtId="0" fontId="1" fillId="16" borderId="0" xfId="0" applyFont="1" applyFill="1" applyAlignment="1">
      <alignment horizontal="left"/>
    </xf>
    <xf numFmtId="0" fontId="2" fillId="16" borderId="0" xfId="0" applyFont="1" applyFill="1" applyBorder="1" applyAlignment="1">
      <alignment horizontal="left"/>
    </xf>
    <xf numFmtId="0" fontId="2" fillId="16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7" fontId="3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66" fontId="12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left"/>
    </xf>
    <xf numFmtId="165" fontId="2" fillId="15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Border="1" applyAlignment="1"/>
    <xf numFmtId="164" fontId="10" fillId="0" borderId="0" xfId="0" applyNumberFormat="1" applyFont="1" applyFill="1" applyAlignment="1">
      <alignment horizontal="right"/>
    </xf>
    <xf numFmtId="1" fontId="33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12" fillId="0" borderId="0" xfId="0" applyNumberFormat="1" applyFont="1" applyFill="1" applyBorder="1"/>
    <xf numFmtId="4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/>
    <xf numFmtId="49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9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vertical="top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/>
    <xf numFmtId="169" fontId="35" fillId="0" borderId="10" xfId="0" applyNumberFormat="1" applyFont="1" applyFill="1" applyBorder="1" applyAlignment="1">
      <alignment horizontal="center"/>
    </xf>
    <xf numFmtId="167" fontId="33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/>
    <xf numFmtId="167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/>
    <xf numFmtId="167" fontId="33" fillId="0" borderId="10" xfId="0" applyNumberFormat="1" applyFont="1" applyFill="1" applyBorder="1"/>
    <xf numFmtId="0" fontId="1" fillId="0" borderId="10" xfId="0" applyFont="1" applyFill="1" applyBorder="1" applyAlignment="1"/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/>
    <xf numFmtId="49" fontId="36" fillId="0" borderId="10" xfId="0" applyNumberFormat="1" applyFont="1" applyFill="1" applyBorder="1" applyAlignment="1">
      <alignment horizontal="center"/>
    </xf>
    <xf numFmtId="168" fontId="36" fillId="0" borderId="10" xfId="0" applyNumberFormat="1" applyFont="1" applyFill="1" applyBorder="1" applyAlignment="1">
      <alignment horizontal="center"/>
    </xf>
    <xf numFmtId="167" fontId="36" fillId="0" borderId="10" xfId="0" applyNumberFormat="1" applyFont="1" applyFill="1" applyBorder="1" applyAlignment="1">
      <alignment horizontal="right"/>
    </xf>
    <xf numFmtId="0" fontId="10" fillId="17" borderId="10" xfId="0" applyFont="1" applyFill="1" applyBorder="1" applyAlignment="1">
      <alignment horizontal="justify" vertical="top" wrapText="1"/>
    </xf>
    <xf numFmtId="49" fontId="3" fillId="17" borderId="10" xfId="0" applyNumberFormat="1" applyFont="1" applyFill="1" applyBorder="1" applyAlignment="1">
      <alignment horizontal="center"/>
    </xf>
    <xf numFmtId="168" fontId="2" fillId="17" borderId="10" xfId="0" applyNumberFormat="1" applyFont="1" applyFill="1" applyBorder="1" applyAlignment="1">
      <alignment horizontal="left"/>
    </xf>
    <xf numFmtId="49" fontId="2" fillId="17" borderId="10" xfId="0" applyNumberFormat="1" applyFont="1" applyFill="1" applyBorder="1" applyAlignment="1">
      <alignment horizontal="left"/>
    </xf>
    <xf numFmtId="0" fontId="3" fillId="17" borderId="10" xfId="0" applyFont="1" applyFill="1" applyBorder="1" applyAlignment="1">
      <alignment horizontal="justify" vertical="top" wrapText="1"/>
    </xf>
    <xf numFmtId="2" fontId="3" fillId="17" borderId="10" xfId="0" applyNumberFormat="1" applyFont="1" applyFill="1" applyBorder="1" applyAlignment="1">
      <alignment horizontal="center"/>
    </xf>
    <xf numFmtId="168" fontId="3" fillId="17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" fillId="17" borderId="10" xfId="0" applyFont="1" applyFill="1" applyBorder="1" applyAlignment="1">
      <alignment horizontal="justify" vertical="top"/>
    </xf>
    <xf numFmtId="168" fontId="2" fillId="17" borderId="10" xfId="0" applyNumberFormat="1" applyFont="1" applyFill="1" applyBorder="1" applyAlignment="1">
      <alignment horizontal="center"/>
    </xf>
    <xf numFmtId="49" fontId="2" fillId="17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justify" vertical="top"/>
    </xf>
    <xf numFmtId="49" fontId="10" fillId="17" borderId="10" xfId="0" applyNumberFormat="1" applyFont="1" applyFill="1" applyBorder="1" applyAlignment="1">
      <alignment horizontal="center"/>
    </xf>
    <xf numFmtId="169" fontId="10" fillId="17" borderId="10" xfId="0" applyNumberFormat="1" applyFont="1" applyFill="1" applyBorder="1" applyAlignment="1">
      <alignment horizontal="center"/>
    </xf>
    <xf numFmtId="165" fontId="10" fillId="17" borderId="10" xfId="0" applyNumberFormat="1" applyFont="1" applyFill="1" applyBorder="1" applyAlignment="1"/>
    <xf numFmtId="0" fontId="11" fillId="0" borderId="10" xfId="0" applyFont="1" applyFill="1" applyBorder="1" applyAlignment="1">
      <alignment horizontal="justify" vertical="top" wrapText="1" shrinkToFit="1"/>
    </xf>
    <xf numFmtId="168" fontId="10" fillId="17" borderId="10" xfId="0" applyNumberFormat="1" applyFont="1" applyFill="1" applyBorder="1" applyAlignment="1">
      <alignment horizontal="center"/>
    </xf>
    <xf numFmtId="49" fontId="7" fillId="17" borderId="10" xfId="0" applyNumberFormat="1" applyFont="1" applyFill="1" applyBorder="1" applyAlignment="1">
      <alignment horizontal="center"/>
    </xf>
    <xf numFmtId="167" fontId="10" fillId="17" borderId="10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49" fontId="38" fillId="0" borderId="10" xfId="0" applyNumberFormat="1" applyFont="1" applyFill="1" applyBorder="1" applyAlignment="1">
      <alignment horizontal="center"/>
    </xf>
    <xf numFmtId="169" fontId="38" fillId="0" borderId="10" xfId="0" applyNumberFormat="1" applyFont="1" applyFill="1" applyBorder="1" applyAlignment="1">
      <alignment horizontal="center"/>
    </xf>
    <xf numFmtId="167" fontId="38" fillId="0" borderId="10" xfId="0" applyNumberFormat="1" applyFont="1" applyFill="1" applyBorder="1" applyAlignment="1">
      <alignment horizontal="right"/>
    </xf>
    <xf numFmtId="167" fontId="3" fillId="17" borderId="10" xfId="0" applyNumberFormat="1" applyFont="1" applyFill="1" applyBorder="1" applyAlignment="1">
      <alignment horizontal="right"/>
    </xf>
    <xf numFmtId="0" fontId="10" fillId="18" borderId="10" xfId="0" applyFont="1" applyFill="1" applyBorder="1" applyAlignment="1">
      <alignment horizontal="justify" vertical="top" wrapText="1"/>
    </xf>
    <xf numFmtId="49" fontId="3" fillId="18" borderId="10" xfId="0" applyNumberFormat="1" applyFont="1" applyFill="1" applyBorder="1" applyAlignment="1">
      <alignment horizontal="center"/>
    </xf>
    <xf numFmtId="168" fontId="10" fillId="18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169" fontId="10" fillId="18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justify" vertical="top"/>
    </xf>
    <xf numFmtId="49" fontId="38" fillId="0" borderId="10" xfId="0" applyNumberFormat="1" applyFont="1" applyFill="1" applyBorder="1" applyAlignment="1">
      <alignment horizontal="left"/>
    </xf>
    <xf numFmtId="2" fontId="3" fillId="18" borderId="10" xfId="0" applyNumberFormat="1" applyFont="1" applyFill="1" applyBorder="1" applyAlignment="1">
      <alignment horizontal="center"/>
    </xf>
    <xf numFmtId="168" fontId="3" fillId="18" borderId="10" xfId="0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0" fontId="3" fillId="18" borderId="10" xfId="0" applyFont="1" applyFill="1" applyBorder="1" applyAlignment="1">
      <alignment horizontal="justify" vertical="top" wrapText="1"/>
    </xf>
    <xf numFmtId="169" fontId="3" fillId="18" borderId="10" xfId="0" applyNumberFormat="1" applyFont="1" applyFill="1" applyBorder="1" applyAlignment="1">
      <alignment horizontal="center"/>
    </xf>
    <xf numFmtId="168" fontId="38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justify" vertical="top" wrapText="1"/>
    </xf>
    <xf numFmtId="165" fontId="38" fillId="0" borderId="10" xfId="0" applyNumberFormat="1" applyFont="1" applyFill="1" applyBorder="1" applyAlignment="1"/>
    <xf numFmtId="0" fontId="4" fillId="19" borderId="10" xfId="0" applyFont="1" applyFill="1" applyBorder="1" applyAlignment="1">
      <alignment horizontal="justify" vertical="top" wrapText="1"/>
    </xf>
    <xf numFmtId="49" fontId="3" fillId="19" borderId="10" xfId="0" applyNumberFormat="1" applyFont="1" applyFill="1" applyBorder="1" applyAlignment="1">
      <alignment horizontal="center"/>
    </xf>
    <xf numFmtId="168" fontId="3" fillId="19" borderId="10" xfId="0" applyNumberFormat="1" applyFont="1" applyFill="1" applyBorder="1" applyAlignment="1">
      <alignment horizontal="center"/>
    </xf>
    <xf numFmtId="167" fontId="3" fillId="19" borderId="10" xfId="0" applyNumberFormat="1" applyFont="1" applyFill="1" applyBorder="1" applyAlignment="1">
      <alignment horizontal="right"/>
    </xf>
    <xf numFmtId="0" fontId="34" fillId="19" borderId="10" xfId="0" applyFont="1" applyFill="1" applyBorder="1" applyAlignment="1">
      <alignment horizontal="justify" vertical="top"/>
    </xf>
    <xf numFmtId="49" fontId="10" fillId="19" borderId="10" xfId="0" applyNumberFormat="1" applyFont="1" applyFill="1" applyBorder="1" applyAlignment="1">
      <alignment horizontal="center"/>
    </xf>
    <xf numFmtId="168" fontId="10" fillId="19" borderId="10" xfId="0" applyNumberFormat="1" applyFont="1" applyFill="1" applyBorder="1" applyAlignment="1">
      <alignment horizontal="center"/>
    </xf>
    <xf numFmtId="167" fontId="10" fillId="19" borderId="10" xfId="0" applyNumberFormat="1" applyFont="1" applyFill="1" applyBorder="1" applyAlignment="1">
      <alignment horizontal="right"/>
    </xf>
    <xf numFmtId="0" fontId="3" fillId="19" borderId="10" xfId="0" applyFont="1" applyFill="1" applyBorder="1" applyAlignment="1">
      <alignment horizontal="justify" vertical="top" wrapText="1"/>
    </xf>
    <xf numFmtId="0" fontId="34" fillId="19" borderId="10" xfId="0" applyFont="1" applyFill="1" applyBorder="1" applyAlignment="1">
      <alignment horizontal="justify" vertical="top" wrapText="1"/>
    </xf>
    <xf numFmtId="49" fontId="2" fillId="19" borderId="10" xfId="0" applyNumberFormat="1" applyFont="1" applyFill="1" applyBorder="1" applyAlignment="1">
      <alignment horizontal="center"/>
    </xf>
    <xf numFmtId="168" fontId="2" fillId="19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wrapText="1"/>
    </xf>
    <xf numFmtId="0" fontId="10" fillId="19" borderId="10" xfId="0" applyFont="1" applyFill="1" applyBorder="1" applyAlignment="1">
      <alignment horizontal="justify" vertical="top" wrapText="1"/>
    </xf>
    <xf numFmtId="169" fontId="36" fillId="0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justify" vertical="top"/>
    </xf>
    <xf numFmtId="167" fontId="2" fillId="18" borderId="1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vertical="top"/>
    </xf>
    <xf numFmtId="49" fontId="7" fillId="20" borderId="10" xfId="0" applyNumberFormat="1" applyFont="1" applyFill="1" applyBorder="1" applyAlignment="1">
      <alignment horizontal="center"/>
    </xf>
    <xf numFmtId="168" fontId="7" fillId="20" borderId="10" xfId="0" applyNumberFormat="1" applyFont="1" applyFill="1" applyBorder="1" applyAlignment="1">
      <alignment horizontal="center"/>
    </xf>
    <xf numFmtId="167" fontId="33" fillId="20" borderId="10" xfId="0" applyNumberFormat="1" applyFont="1" applyFill="1" applyBorder="1" applyAlignment="1">
      <alignment horizontal="right"/>
    </xf>
    <xf numFmtId="0" fontId="42" fillId="0" borderId="10" xfId="0" applyFont="1" applyBorder="1" applyAlignment="1">
      <alignment horizontal="justify" wrapText="1"/>
    </xf>
    <xf numFmtId="0" fontId="3" fillId="18" borderId="10" xfId="0" applyFont="1" applyFill="1" applyBorder="1" applyAlignment="1">
      <alignment horizontal="justify"/>
    </xf>
    <xf numFmtId="0" fontId="37" fillId="0" borderId="10" xfId="0" applyFont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0" fontId="44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justify" vertical="top" wrapText="1"/>
    </xf>
    <xf numFmtId="167" fontId="45" fillId="0" borderId="10" xfId="0" applyNumberFormat="1" applyFont="1" applyFill="1" applyBorder="1" applyAlignment="1">
      <alignment horizontal="right"/>
    </xf>
    <xf numFmtId="0" fontId="7" fillId="21" borderId="10" xfId="0" applyFont="1" applyFill="1" applyBorder="1" applyAlignment="1">
      <alignment horizontal="justify" vertical="top" wrapText="1"/>
    </xf>
    <xf numFmtId="49" fontId="7" fillId="21" borderId="10" xfId="0" applyNumberFormat="1" applyFont="1" applyFill="1" applyBorder="1" applyAlignment="1">
      <alignment horizontal="center"/>
    </xf>
    <xf numFmtId="168" fontId="7" fillId="21" borderId="10" xfId="0" applyNumberFormat="1" applyFont="1" applyFill="1" applyBorder="1" applyAlignment="1">
      <alignment horizontal="center"/>
    </xf>
    <xf numFmtId="167" fontId="7" fillId="21" borderId="10" xfId="0" applyNumberFormat="1" applyFont="1" applyFill="1" applyBorder="1" applyAlignment="1">
      <alignment horizontal="right"/>
    </xf>
    <xf numFmtId="0" fontId="3" fillId="21" borderId="10" xfId="0" applyFont="1" applyFill="1" applyBorder="1" applyAlignment="1">
      <alignment horizontal="justify"/>
    </xf>
    <xf numFmtId="49" fontId="10" fillId="21" borderId="10" xfId="0" applyNumberFormat="1" applyFont="1" applyFill="1" applyBorder="1" applyAlignment="1">
      <alignment horizontal="center"/>
    </xf>
    <xf numFmtId="168" fontId="10" fillId="21" borderId="10" xfId="0" applyNumberFormat="1" applyFont="1" applyFill="1" applyBorder="1" applyAlignment="1">
      <alignment horizontal="center"/>
    </xf>
    <xf numFmtId="49" fontId="3" fillId="21" borderId="10" xfId="0" applyNumberFormat="1" applyFont="1" applyFill="1" applyBorder="1" applyAlignment="1">
      <alignment horizontal="center"/>
    </xf>
    <xf numFmtId="167" fontId="3" fillId="21" borderId="10" xfId="0" applyNumberFormat="1" applyFont="1" applyFill="1" applyBorder="1" applyAlignment="1">
      <alignment horizontal="right"/>
    </xf>
    <xf numFmtId="0" fontId="4" fillId="15" borderId="0" xfId="0" applyFont="1" applyFill="1" applyAlignment="1">
      <alignment horizont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2" fontId="33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center"/>
    </xf>
  </cellXfs>
  <cellStyles count="26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61"/>
  <sheetViews>
    <sheetView tabSelected="1" view="pageBreakPreview" topLeftCell="A75" zoomScale="130" zoomScaleNormal="100" zoomScaleSheetLayoutView="130" workbookViewId="0">
      <selection activeCell="F79" sqref="F79:H80"/>
    </sheetView>
  </sheetViews>
  <sheetFormatPr defaultRowHeight="14.45" customHeight="1" x14ac:dyDescent="0.25"/>
  <cols>
    <col min="1" max="1" width="68.42578125" style="29" customWidth="1"/>
    <col min="2" max="2" width="6.28515625" style="31" customWidth="1"/>
    <col min="3" max="3" width="6" style="31" customWidth="1"/>
    <col min="4" max="4" width="16" style="31" customWidth="1"/>
    <col min="5" max="5" width="6.42578125" style="31" customWidth="1"/>
    <col min="6" max="6" width="20.140625" style="31" customWidth="1"/>
    <col min="7" max="7" width="21.42578125" style="7" customWidth="1"/>
    <col min="8" max="8" width="17.7109375" style="11" customWidth="1"/>
    <col min="9" max="9" width="19.5703125" style="11" customWidth="1"/>
    <col min="10" max="10" width="24.42578125" style="11" customWidth="1"/>
    <col min="11" max="11" width="20" style="11" customWidth="1"/>
    <col min="12" max="14" width="8.7109375" style="11" customWidth="1"/>
    <col min="15" max="15" width="8.7109375" style="16" customWidth="1"/>
    <col min="16" max="16384" width="9.140625" style="1"/>
  </cols>
  <sheetData>
    <row r="1" spans="1:15" ht="16.5" customHeight="1" x14ac:dyDescent="0.25">
      <c r="F1" s="191" t="s">
        <v>101</v>
      </c>
      <c r="G1" s="191"/>
      <c r="H1" s="191"/>
      <c r="K1" s="17"/>
      <c r="L1" s="17"/>
      <c r="M1" s="17"/>
      <c r="N1" s="17"/>
    </row>
    <row r="2" spans="1:15" ht="14.45" customHeight="1" x14ac:dyDescent="0.25">
      <c r="F2" s="190" t="s">
        <v>146</v>
      </c>
      <c r="G2" s="190"/>
      <c r="H2" s="190"/>
      <c r="K2" s="17"/>
      <c r="L2" s="17"/>
      <c r="M2" s="17"/>
      <c r="N2" s="17"/>
    </row>
    <row r="3" spans="1:15" ht="14.45" customHeight="1" x14ac:dyDescent="0.25">
      <c r="F3" s="190"/>
      <c r="G3" s="190"/>
      <c r="H3" s="190"/>
      <c r="K3" s="17"/>
      <c r="L3" s="17"/>
      <c r="M3" s="17"/>
      <c r="N3" s="17"/>
    </row>
    <row r="4" spans="1:15" ht="15.75" customHeight="1" x14ac:dyDescent="0.25">
      <c r="F4" s="190"/>
      <c r="G4" s="190"/>
      <c r="H4" s="190"/>
      <c r="K4" s="17"/>
      <c r="L4" s="17"/>
      <c r="M4" s="17"/>
      <c r="N4" s="17"/>
    </row>
    <row r="5" spans="1:15" ht="14.45" hidden="1" customHeight="1" x14ac:dyDescent="0.25">
      <c r="B5" s="30"/>
      <c r="C5" s="30"/>
      <c r="D5" s="30"/>
      <c r="E5" s="30"/>
      <c r="F5" s="32"/>
      <c r="G5" s="35"/>
      <c r="H5" s="35"/>
      <c r="I5" s="9"/>
      <c r="J5" s="9"/>
      <c r="K5" s="9"/>
      <c r="L5" s="9"/>
      <c r="M5" s="9"/>
      <c r="N5" s="9"/>
    </row>
    <row r="6" spans="1:15" ht="14.45" customHeight="1" x14ac:dyDescent="0.25">
      <c r="B6" s="30"/>
      <c r="C6" s="30"/>
      <c r="D6" s="30"/>
      <c r="E6" s="30"/>
      <c r="F6" s="32"/>
      <c r="G6" s="35"/>
      <c r="H6" s="35"/>
      <c r="I6" s="9"/>
      <c r="J6" s="9"/>
      <c r="K6" s="9"/>
      <c r="L6" s="9"/>
      <c r="M6" s="9"/>
      <c r="N6" s="9"/>
    </row>
    <row r="7" spans="1:15" s="5" customFormat="1" ht="60" customHeight="1" x14ac:dyDescent="0.3">
      <c r="A7" s="186" t="s">
        <v>145</v>
      </c>
      <c r="B7" s="186"/>
      <c r="C7" s="186"/>
      <c r="D7" s="186"/>
      <c r="E7" s="186"/>
      <c r="F7" s="186"/>
      <c r="G7" s="186"/>
      <c r="H7" s="186"/>
      <c r="I7" s="10"/>
      <c r="J7" s="10"/>
      <c r="K7" s="10"/>
      <c r="L7" s="10"/>
      <c r="M7" s="10"/>
      <c r="N7" s="10"/>
      <c r="O7" s="18"/>
    </row>
    <row r="8" spans="1:15" s="5" customFormat="1" ht="18" customHeight="1" x14ac:dyDescent="0.3">
      <c r="A8" s="186"/>
      <c r="B8" s="186"/>
      <c r="C8" s="186"/>
      <c r="D8" s="186"/>
      <c r="E8" s="186"/>
      <c r="F8" s="186"/>
      <c r="G8" s="186"/>
      <c r="H8" s="186"/>
      <c r="I8" s="10"/>
      <c r="J8" s="10"/>
      <c r="K8" s="10"/>
      <c r="L8" s="10"/>
      <c r="M8" s="10"/>
      <c r="N8" s="10"/>
      <c r="O8" s="18"/>
    </row>
    <row r="9" spans="1:15" ht="14.45" customHeight="1" x14ac:dyDescent="0.25">
      <c r="A9" s="56"/>
      <c r="B9" s="50"/>
      <c r="C9" s="50"/>
      <c r="D9" s="50"/>
      <c r="E9" s="50"/>
      <c r="F9" s="50"/>
      <c r="G9" s="57"/>
      <c r="H9" s="58" t="s">
        <v>9</v>
      </c>
    </row>
    <row r="10" spans="1:15" ht="14.45" customHeight="1" x14ac:dyDescent="0.25">
      <c r="A10" s="194" t="s">
        <v>10</v>
      </c>
      <c r="B10" s="193" t="s">
        <v>14</v>
      </c>
      <c r="C10" s="193" t="s">
        <v>15</v>
      </c>
      <c r="D10" s="193" t="s">
        <v>16</v>
      </c>
      <c r="E10" s="193" t="s">
        <v>17</v>
      </c>
      <c r="F10" s="192" t="s">
        <v>43</v>
      </c>
      <c r="G10" s="192"/>
      <c r="H10" s="192"/>
    </row>
    <row r="11" spans="1:15" ht="21" customHeight="1" x14ac:dyDescent="0.25">
      <c r="A11" s="194"/>
      <c r="B11" s="193"/>
      <c r="C11" s="193"/>
      <c r="D11" s="193"/>
      <c r="E11" s="193"/>
      <c r="F11" s="59" t="s">
        <v>132</v>
      </c>
      <c r="G11" s="59" t="s">
        <v>133</v>
      </c>
      <c r="H11" s="59" t="s">
        <v>135</v>
      </c>
      <c r="I11" s="12"/>
      <c r="J11" s="12"/>
      <c r="K11" s="12"/>
      <c r="L11" s="12"/>
      <c r="M11" s="12"/>
      <c r="N11" s="12"/>
    </row>
    <row r="12" spans="1:15" s="6" customFormat="1" ht="18" customHeight="1" x14ac:dyDescent="0.25">
      <c r="A12" s="147" t="s">
        <v>29</v>
      </c>
      <c r="B12" s="148" t="s">
        <v>18</v>
      </c>
      <c r="C12" s="148"/>
      <c r="D12" s="149"/>
      <c r="E12" s="148"/>
      <c r="F12" s="150">
        <f>F13+F18+F28+F43+F38+F33</f>
        <v>11503.699999999999</v>
      </c>
      <c r="G12" s="150">
        <f>G13+G18+G28+G43+G38+G33</f>
        <v>11108.8</v>
      </c>
      <c r="H12" s="150">
        <f>H13+H18+H28+H43+H38+H33</f>
        <v>11108.8</v>
      </c>
      <c r="I12" s="12"/>
      <c r="J12" s="12"/>
      <c r="K12" s="12"/>
      <c r="L12" s="12"/>
      <c r="M12" s="12"/>
      <c r="N12" s="12"/>
      <c r="O12" s="20"/>
    </row>
    <row r="13" spans="1:15" s="39" customFormat="1" ht="37.5" customHeight="1" x14ac:dyDescent="0.25">
      <c r="A13" s="103" t="s">
        <v>42</v>
      </c>
      <c r="B13" s="104" t="str">
        <f>B12</f>
        <v>01</v>
      </c>
      <c r="C13" s="104" t="s">
        <v>19</v>
      </c>
      <c r="D13" s="105"/>
      <c r="E13" s="106"/>
      <c r="F13" s="130">
        <f t="shared" ref="F13:H16" si="0">F14</f>
        <v>1933.7449999999999</v>
      </c>
      <c r="G13" s="130">
        <f t="shared" si="0"/>
        <v>1933.7449999999999</v>
      </c>
      <c r="H13" s="130">
        <f t="shared" si="0"/>
        <v>1933.7449999999999</v>
      </c>
      <c r="I13" s="53"/>
      <c r="J13" s="53"/>
      <c r="K13" s="53"/>
      <c r="L13" s="37"/>
      <c r="M13" s="37"/>
      <c r="N13" s="37"/>
      <c r="O13" s="38"/>
    </row>
    <row r="14" spans="1:15" s="39" customFormat="1" ht="18.75" customHeight="1" x14ac:dyDescent="0.25">
      <c r="A14" s="131" t="s">
        <v>75</v>
      </c>
      <c r="B14" s="132" t="s">
        <v>18</v>
      </c>
      <c r="C14" s="132" t="s">
        <v>19</v>
      </c>
      <c r="D14" s="133" t="s">
        <v>72</v>
      </c>
      <c r="E14" s="70"/>
      <c r="F14" s="68">
        <v>1933.7449999999999</v>
      </c>
      <c r="G14" s="68">
        <f t="shared" si="0"/>
        <v>1933.7449999999999</v>
      </c>
      <c r="H14" s="68">
        <f t="shared" si="0"/>
        <v>1933.7449999999999</v>
      </c>
      <c r="I14" s="53"/>
      <c r="J14" s="53"/>
      <c r="K14" s="53"/>
      <c r="L14" s="37"/>
      <c r="M14" s="37"/>
      <c r="N14" s="37"/>
      <c r="O14" s="38"/>
    </row>
    <row r="15" spans="1:15" s="39" customFormat="1" ht="17.25" customHeight="1" x14ac:dyDescent="0.25">
      <c r="A15" s="69" t="s">
        <v>4</v>
      </c>
      <c r="B15" s="72" t="s">
        <v>18</v>
      </c>
      <c r="C15" s="72" t="s">
        <v>19</v>
      </c>
      <c r="D15" s="73">
        <v>2010000000</v>
      </c>
      <c r="E15" s="70"/>
      <c r="F15" s="68">
        <v>1933.7449999999999</v>
      </c>
      <c r="G15" s="68">
        <f t="shared" si="0"/>
        <v>1933.7449999999999</v>
      </c>
      <c r="H15" s="68">
        <f t="shared" si="0"/>
        <v>1933.7449999999999</v>
      </c>
      <c r="I15" s="53"/>
      <c r="J15" s="53"/>
      <c r="K15" s="53"/>
      <c r="L15" s="37"/>
      <c r="M15" s="37"/>
      <c r="N15" s="37"/>
      <c r="O15" s="38"/>
    </row>
    <row r="16" spans="1:15" s="42" customFormat="1" ht="21" customHeight="1" x14ac:dyDescent="0.25">
      <c r="A16" s="136" t="s">
        <v>48</v>
      </c>
      <c r="B16" s="127" t="s">
        <v>18</v>
      </c>
      <c r="C16" s="127" t="s">
        <v>19</v>
      </c>
      <c r="D16" s="128">
        <v>2010001000</v>
      </c>
      <c r="E16" s="137"/>
      <c r="F16" s="129">
        <v>1933.7449999999999</v>
      </c>
      <c r="G16" s="129">
        <f t="shared" si="0"/>
        <v>1933.7449999999999</v>
      </c>
      <c r="H16" s="129">
        <f t="shared" si="0"/>
        <v>1933.7449999999999</v>
      </c>
      <c r="I16" s="45"/>
      <c r="J16" s="45"/>
      <c r="K16" s="45"/>
      <c r="L16" s="40"/>
      <c r="M16" s="40"/>
      <c r="N16" s="40"/>
      <c r="O16" s="41"/>
    </row>
    <row r="17" spans="1:15" s="42" customFormat="1" ht="30.75" customHeight="1" x14ac:dyDescent="0.25">
      <c r="A17" s="111" t="s">
        <v>55</v>
      </c>
      <c r="B17" s="64" t="s">
        <v>18</v>
      </c>
      <c r="C17" s="64" t="s">
        <v>19</v>
      </c>
      <c r="D17" s="75">
        <v>2010001000</v>
      </c>
      <c r="E17" s="64" t="s">
        <v>49</v>
      </c>
      <c r="F17" s="176">
        <v>1933.7449999999999</v>
      </c>
      <c r="G17" s="76">
        <v>1933.7449999999999</v>
      </c>
      <c r="H17" s="76">
        <v>1933.7449999999999</v>
      </c>
      <c r="I17" s="11"/>
      <c r="J17" s="11"/>
      <c r="K17" s="11"/>
      <c r="L17" s="40"/>
      <c r="M17" s="40"/>
      <c r="N17" s="40"/>
      <c r="O17" s="41"/>
    </row>
    <row r="18" spans="1:15" s="2" customFormat="1" ht="54" customHeight="1" x14ac:dyDescent="0.25">
      <c r="A18" s="107" t="s">
        <v>35</v>
      </c>
      <c r="B18" s="108" t="str">
        <f>B$12</f>
        <v>01</v>
      </c>
      <c r="C18" s="104" t="s">
        <v>27</v>
      </c>
      <c r="D18" s="109"/>
      <c r="E18" s="104"/>
      <c r="F18" s="130">
        <f t="shared" ref="F18:H19" si="1">F19</f>
        <v>8900.875</v>
      </c>
      <c r="G18" s="130">
        <f t="shared" si="1"/>
        <v>8900.875</v>
      </c>
      <c r="H18" s="130">
        <f t="shared" si="1"/>
        <v>8900.875</v>
      </c>
      <c r="I18" s="12"/>
      <c r="J18" s="12"/>
      <c r="K18" s="12"/>
      <c r="L18" s="12"/>
      <c r="M18" s="12"/>
      <c r="N18" s="12"/>
      <c r="O18" s="19"/>
    </row>
    <row r="19" spans="1:15" s="2" customFormat="1" ht="20.25" customHeight="1" x14ac:dyDescent="0.25">
      <c r="A19" s="131" t="s">
        <v>75</v>
      </c>
      <c r="B19" s="134" t="s">
        <v>18</v>
      </c>
      <c r="C19" s="134" t="s">
        <v>27</v>
      </c>
      <c r="D19" s="135" t="s">
        <v>72</v>
      </c>
      <c r="E19" s="64"/>
      <c r="F19" s="79">
        <f t="shared" si="1"/>
        <v>8900.875</v>
      </c>
      <c r="G19" s="79">
        <f t="shared" si="1"/>
        <v>8900.875</v>
      </c>
      <c r="H19" s="79">
        <f t="shared" si="1"/>
        <v>8900.875</v>
      </c>
      <c r="I19" s="12"/>
      <c r="J19" s="12"/>
      <c r="K19" s="12"/>
      <c r="L19" s="12"/>
      <c r="M19" s="12"/>
      <c r="N19" s="12"/>
      <c r="O19" s="19"/>
    </row>
    <row r="20" spans="1:15" s="2" customFormat="1" ht="33" x14ac:dyDescent="0.25">
      <c r="A20" s="131" t="s">
        <v>5</v>
      </c>
      <c r="B20" s="80" t="s">
        <v>18</v>
      </c>
      <c r="C20" s="72" t="s">
        <v>27</v>
      </c>
      <c r="D20" s="72" t="s">
        <v>58</v>
      </c>
      <c r="E20" s="73"/>
      <c r="F20" s="79">
        <f>F21+F25</f>
        <v>8900.875</v>
      </c>
      <c r="G20" s="79">
        <f>G21+G25</f>
        <v>8900.875</v>
      </c>
      <c r="H20" s="79">
        <f>H21+H25</f>
        <v>8900.875</v>
      </c>
      <c r="I20" s="12"/>
      <c r="J20" s="12"/>
      <c r="K20" s="12"/>
      <c r="L20" s="12"/>
      <c r="M20" s="12"/>
      <c r="N20" s="12"/>
      <c r="O20" s="19"/>
    </row>
    <row r="21" spans="1:15" s="44" customFormat="1" ht="21" customHeight="1" x14ac:dyDescent="0.25">
      <c r="A21" s="112" t="s">
        <v>48</v>
      </c>
      <c r="B21" s="127" t="s">
        <v>18</v>
      </c>
      <c r="C21" s="127" t="s">
        <v>27</v>
      </c>
      <c r="D21" s="128">
        <v>2020001000</v>
      </c>
      <c r="E21" s="127"/>
      <c r="F21" s="129">
        <f>F22+F23+F24</f>
        <v>8601.875</v>
      </c>
      <c r="G21" s="129">
        <f>G22+G23+G24</f>
        <v>8601.875</v>
      </c>
      <c r="H21" s="129">
        <f>H22+H23+H24</f>
        <v>8601.875</v>
      </c>
      <c r="I21" s="11"/>
      <c r="J21" s="11"/>
      <c r="K21" s="11"/>
      <c r="L21" s="40"/>
      <c r="M21" s="40"/>
      <c r="N21" s="40"/>
      <c r="O21" s="43"/>
    </row>
    <row r="22" spans="1:15" s="44" customFormat="1" ht="33.75" customHeight="1" x14ac:dyDescent="0.25">
      <c r="A22" s="111" t="s">
        <v>55</v>
      </c>
      <c r="B22" s="64" t="s">
        <v>18</v>
      </c>
      <c r="C22" s="64" t="s">
        <v>27</v>
      </c>
      <c r="D22" s="75">
        <v>2020001000</v>
      </c>
      <c r="E22" s="64" t="s">
        <v>49</v>
      </c>
      <c r="F22" s="176">
        <v>6867.5320000000002</v>
      </c>
      <c r="G22" s="76">
        <v>6867.5320000000002</v>
      </c>
      <c r="H22" s="76">
        <v>6867.5320000000002</v>
      </c>
      <c r="I22" s="11"/>
      <c r="J22" s="11"/>
      <c r="K22" s="11"/>
      <c r="L22" s="40"/>
      <c r="M22" s="40"/>
      <c r="N22" s="40"/>
      <c r="O22" s="43"/>
    </row>
    <row r="23" spans="1:15" s="44" customFormat="1" ht="30" x14ac:dyDescent="0.25">
      <c r="A23" s="111" t="s">
        <v>54</v>
      </c>
      <c r="B23" s="64" t="s">
        <v>18</v>
      </c>
      <c r="C23" s="64" t="s">
        <v>27</v>
      </c>
      <c r="D23" s="75">
        <v>2020001000</v>
      </c>
      <c r="E23" s="64" t="s">
        <v>50</v>
      </c>
      <c r="F23" s="76">
        <v>1653.3430000000001</v>
      </c>
      <c r="G23" s="164">
        <v>1653.3430000000001</v>
      </c>
      <c r="H23" s="76">
        <v>1653.3430000000001</v>
      </c>
      <c r="I23" s="11"/>
      <c r="J23" s="11"/>
      <c r="K23" s="11"/>
      <c r="L23" s="40"/>
      <c r="M23" s="40"/>
      <c r="N23" s="40"/>
      <c r="O23" s="43"/>
    </row>
    <row r="24" spans="1:15" s="44" customFormat="1" ht="16.5" x14ac:dyDescent="0.25">
      <c r="A24" s="111" t="s">
        <v>52</v>
      </c>
      <c r="B24" s="64" t="s">
        <v>18</v>
      </c>
      <c r="C24" s="64" t="s">
        <v>27</v>
      </c>
      <c r="D24" s="75">
        <v>2020001000</v>
      </c>
      <c r="E24" s="64" t="s">
        <v>51</v>
      </c>
      <c r="F24" s="76">
        <v>81</v>
      </c>
      <c r="G24" s="76">
        <v>81</v>
      </c>
      <c r="H24" s="76">
        <v>81</v>
      </c>
      <c r="I24" s="11"/>
      <c r="J24" s="11"/>
      <c r="K24" s="11"/>
      <c r="L24" s="40"/>
      <c r="M24" s="40"/>
      <c r="N24" s="40"/>
      <c r="O24" s="43"/>
    </row>
    <row r="25" spans="1:15" s="3" customFormat="1" ht="49.5" customHeight="1" x14ac:dyDescent="0.25">
      <c r="A25" s="110" t="s">
        <v>95</v>
      </c>
      <c r="B25" s="127" t="s">
        <v>18</v>
      </c>
      <c r="C25" s="127" t="s">
        <v>27</v>
      </c>
      <c r="D25" s="128">
        <v>2020070280</v>
      </c>
      <c r="E25" s="127"/>
      <c r="F25" s="129">
        <f>F26+F27</f>
        <v>299</v>
      </c>
      <c r="G25" s="129">
        <f>G26+G27</f>
        <v>299</v>
      </c>
      <c r="H25" s="129">
        <f>H26+H27</f>
        <v>299</v>
      </c>
      <c r="I25" s="11"/>
      <c r="J25" s="11"/>
      <c r="K25" s="11"/>
      <c r="L25" s="11"/>
      <c r="M25" s="11"/>
      <c r="N25" s="11"/>
      <c r="O25" s="21"/>
    </row>
    <row r="26" spans="1:15" s="3" customFormat="1" ht="42" customHeight="1" x14ac:dyDescent="0.25">
      <c r="A26" s="111" t="s">
        <v>55</v>
      </c>
      <c r="B26" s="64" t="s">
        <v>18</v>
      </c>
      <c r="C26" s="64" t="s">
        <v>27</v>
      </c>
      <c r="D26" s="75">
        <v>2020070280</v>
      </c>
      <c r="E26" s="64" t="s">
        <v>49</v>
      </c>
      <c r="F26" s="176">
        <v>288.60000000000002</v>
      </c>
      <c r="G26" s="76">
        <v>288.60000000000002</v>
      </c>
      <c r="H26" s="76">
        <v>288.60000000000002</v>
      </c>
      <c r="I26" s="11"/>
      <c r="J26" s="11"/>
      <c r="K26" s="11"/>
      <c r="L26" s="11"/>
      <c r="M26" s="11"/>
      <c r="N26" s="11"/>
      <c r="O26" s="21"/>
    </row>
    <row r="27" spans="1:15" s="3" customFormat="1" ht="30" x14ac:dyDescent="0.25">
      <c r="A27" s="111" t="s">
        <v>54</v>
      </c>
      <c r="B27" s="64" t="s">
        <v>18</v>
      </c>
      <c r="C27" s="64" t="s">
        <v>27</v>
      </c>
      <c r="D27" s="75">
        <v>2020070280</v>
      </c>
      <c r="E27" s="64" t="s">
        <v>50</v>
      </c>
      <c r="F27" s="176">
        <v>10.4</v>
      </c>
      <c r="G27" s="76">
        <v>10.4</v>
      </c>
      <c r="H27" s="76">
        <v>10.4</v>
      </c>
      <c r="I27" s="11"/>
      <c r="J27" s="11"/>
      <c r="K27" s="11"/>
      <c r="L27" s="11"/>
      <c r="M27" s="11"/>
      <c r="N27" s="11"/>
      <c r="O27" s="21"/>
    </row>
    <row r="28" spans="1:15" s="2" customFormat="1" ht="49.5" customHeight="1" x14ac:dyDescent="0.25">
      <c r="A28" s="107" t="s">
        <v>36</v>
      </c>
      <c r="B28" s="108" t="str">
        <f>B12</f>
        <v>01</v>
      </c>
      <c r="C28" s="104" t="s">
        <v>26</v>
      </c>
      <c r="D28" s="109"/>
      <c r="E28" s="104"/>
      <c r="F28" s="130">
        <f t="shared" ref="F28:H29" si="2">F29</f>
        <v>199.18</v>
      </c>
      <c r="G28" s="130">
        <f t="shared" si="2"/>
        <v>199.18</v>
      </c>
      <c r="H28" s="130">
        <f t="shared" si="2"/>
        <v>199.18</v>
      </c>
      <c r="I28" s="12"/>
      <c r="J28" s="12"/>
      <c r="K28" s="12"/>
      <c r="L28" s="12"/>
      <c r="M28" s="12"/>
      <c r="N28" s="12"/>
      <c r="O28" s="19"/>
    </row>
    <row r="29" spans="1:15" s="2" customFormat="1" ht="17.25" customHeight="1" x14ac:dyDescent="0.25">
      <c r="A29" s="131" t="s">
        <v>75</v>
      </c>
      <c r="B29" s="138" t="str">
        <f>B13</f>
        <v>01</v>
      </c>
      <c r="C29" s="132" t="s">
        <v>26</v>
      </c>
      <c r="D29" s="139" t="s">
        <v>72</v>
      </c>
      <c r="E29" s="66"/>
      <c r="F29" s="68">
        <f t="shared" si="2"/>
        <v>199.18</v>
      </c>
      <c r="G29" s="68">
        <f t="shared" si="2"/>
        <v>199.18</v>
      </c>
      <c r="H29" s="68">
        <f t="shared" si="2"/>
        <v>199.18</v>
      </c>
      <c r="I29" s="12"/>
      <c r="J29" s="12"/>
      <c r="K29" s="12"/>
      <c r="L29" s="12"/>
      <c r="M29" s="12"/>
      <c r="N29" s="12"/>
      <c r="O29" s="19"/>
    </row>
    <row r="30" spans="1:15" ht="19.5" customHeight="1" x14ac:dyDescent="0.25">
      <c r="A30" s="69" t="s">
        <v>59</v>
      </c>
      <c r="B30" s="80" t="s">
        <v>18</v>
      </c>
      <c r="C30" s="72" t="s">
        <v>26</v>
      </c>
      <c r="D30" s="72" t="s">
        <v>60</v>
      </c>
      <c r="E30" s="64"/>
      <c r="F30" s="79">
        <v>199.18</v>
      </c>
      <c r="G30" s="79">
        <v>199.18</v>
      </c>
      <c r="H30" s="79">
        <v>199.18</v>
      </c>
    </row>
    <row r="31" spans="1:15" ht="60" x14ac:dyDescent="0.25">
      <c r="A31" s="112" t="s">
        <v>3</v>
      </c>
      <c r="B31" s="140" t="str">
        <f>B$12</f>
        <v>01</v>
      </c>
      <c r="C31" s="140" t="str">
        <f>C28</f>
        <v>06</v>
      </c>
      <c r="D31" s="128" t="s">
        <v>63</v>
      </c>
      <c r="E31" s="127"/>
      <c r="F31" s="129">
        <f t="shared" ref="F31:H31" si="3">F32</f>
        <v>199.18</v>
      </c>
      <c r="G31" s="129">
        <v>199.18</v>
      </c>
      <c r="H31" s="129">
        <f t="shared" si="3"/>
        <v>199.18</v>
      </c>
    </row>
    <row r="32" spans="1:15" s="42" customFormat="1" ht="16.5" x14ac:dyDescent="0.25">
      <c r="A32" s="74" t="s">
        <v>62</v>
      </c>
      <c r="B32" s="64" t="s">
        <v>18</v>
      </c>
      <c r="C32" s="64" t="s">
        <v>26</v>
      </c>
      <c r="D32" s="75" t="s">
        <v>63</v>
      </c>
      <c r="E32" s="64" t="s">
        <v>61</v>
      </c>
      <c r="F32" s="76">
        <v>199.18</v>
      </c>
      <c r="G32" s="76">
        <v>199.18</v>
      </c>
      <c r="H32" s="76">
        <v>199.18</v>
      </c>
      <c r="I32" s="11"/>
      <c r="J32" s="11"/>
      <c r="K32" s="11"/>
      <c r="L32" s="40"/>
      <c r="M32" s="40"/>
      <c r="N32" s="40"/>
      <c r="O32" s="41"/>
    </row>
    <row r="33" spans="1:15" s="42" customFormat="1" ht="16.5" x14ac:dyDescent="0.25">
      <c r="A33" s="103" t="s">
        <v>102</v>
      </c>
      <c r="B33" s="117" t="s">
        <v>18</v>
      </c>
      <c r="C33" s="117" t="s">
        <v>23</v>
      </c>
      <c r="D33" s="118"/>
      <c r="E33" s="117"/>
      <c r="F33" s="123">
        <f>F34</f>
        <v>394.9</v>
      </c>
      <c r="G33" s="123">
        <f t="shared" ref="G33:H36" si="4">G34</f>
        <v>0</v>
      </c>
      <c r="H33" s="123">
        <f t="shared" si="4"/>
        <v>0</v>
      </c>
      <c r="I33" s="11"/>
      <c r="J33" s="11"/>
      <c r="K33" s="11"/>
      <c r="L33" s="40"/>
      <c r="M33" s="40"/>
      <c r="N33" s="40"/>
      <c r="O33" s="41"/>
    </row>
    <row r="34" spans="1:15" s="42" customFormat="1" ht="16.5" x14ac:dyDescent="0.25">
      <c r="A34" s="131" t="s">
        <v>75</v>
      </c>
      <c r="B34" s="72" t="s">
        <v>18</v>
      </c>
      <c r="C34" s="72" t="s">
        <v>23</v>
      </c>
      <c r="D34" s="73" t="s">
        <v>72</v>
      </c>
      <c r="E34" s="72"/>
      <c r="F34" s="79">
        <f>F35</f>
        <v>394.9</v>
      </c>
      <c r="G34" s="79">
        <f t="shared" si="4"/>
        <v>0</v>
      </c>
      <c r="H34" s="79">
        <f t="shared" si="4"/>
        <v>0</v>
      </c>
      <c r="I34" s="11"/>
      <c r="J34" s="11"/>
      <c r="K34" s="11"/>
      <c r="L34" s="40"/>
      <c r="M34" s="40"/>
      <c r="N34" s="40"/>
      <c r="O34" s="41"/>
    </row>
    <row r="35" spans="1:15" s="42" customFormat="1" ht="16.5" x14ac:dyDescent="0.25">
      <c r="A35" s="69" t="s">
        <v>103</v>
      </c>
      <c r="B35" s="72" t="s">
        <v>18</v>
      </c>
      <c r="C35" s="72" t="s">
        <v>23</v>
      </c>
      <c r="D35" s="73" t="s">
        <v>104</v>
      </c>
      <c r="E35" s="72"/>
      <c r="F35" s="79">
        <f>F36</f>
        <v>394.9</v>
      </c>
      <c r="G35" s="79">
        <f t="shared" si="4"/>
        <v>0</v>
      </c>
      <c r="H35" s="79">
        <f t="shared" si="4"/>
        <v>0</v>
      </c>
      <c r="I35" s="11"/>
      <c r="J35" s="11"/>
      <c r="K35" s="11"/>
      <c r="L35" s="40"/>
      <c r="M35" s="40"/>
      <c r="N35" s="40"/>
      <c r="O35" s="41"/>
    </row>
    <row r="36" spans="1:15" s="42" customFormat="1" ht="16.5" x14ac:dyDescent="0.25">
      <c r="A36" s="145" t="s">
        <v>105</v>
      </c>
      <c r="B36" s="100" t="s">
        <v>18</v>
      </c>
      <c r="C36" s="100" t="s">
        <v>23</v>
      </c>
      <c r="D36" s="161" t="s">
        <v>134</v>
      </c>
      <c r="E36" s="100"/>
      <c r="F36" s="102">
        <v>394.9</v>
      </c>
      <c r="G36" s="102">
        <v>0</v>
      </c>
      <c r="H36" s="102">
        <f t="shared" si="4"/>
        <v>0</v>
      </c>
      <c r="I36" s="11"/>
      <c r="J36" s="11"/>
      <c r="K36" s="11"/>
      <c r="L36" s="40"/>
      <c r="M36" s="40"/>
      <c r="N36" s="40"/>
      <c r="O36" s="41"/>
    </row>
    <row r="37" spans="1:15" s="42" customFormat="1" ht="30" x14ac:dyDescent="0.25">
      <c r="A37" s="111" t="s">
        <v>54</v>
      </c>
      <c r="B37" s="64" t="s">
        <v>18</v>
      </c>
      <c r="C37" s="64" t="s">
        <v>23</v>
      </c>
      <c r="D37" s="75" t="s">
        <v>134</v>
      </c>
      <c r="E37" s="162" t="s">
        <v>50</v>
      </c>
      <c r="F37" s="76">
        <v>394.9</v>
      </c>
      <c r="G37" s="76">
        <v>0</v>
      </c>
      <c r="H37" s="76">
        <v>0</v>
      </c>
      <c r="I37" s="11"/>
      <c r="J37" s="11"/>
      <c r="K37" s="11"/>
      <c r="L37" s="40"/>
      <c r="M37" s="40"/>
      <c r="N37" s="40"/>
      <c r="O37" s="41"/>
    </row>
    <row r="38" spans="1:15" ht="18.75" customHeight="1" x14ac:dyDescent="0.25">
      <c r="A38" s="113" t="s">
        <v>13</v>
      </c>
      <c r="B38" s="108" t="str">
        <f>B$12</f>
        <v>01</v>
      </c>
      <c r="C38" s="104" t="s">
        <v>28</v>
      </c>
      <c r="D38" s="114"/>
      <c r="E38" s="115"/>
      <c r="F38" s="130">
        <f t="shared" ref="F38:H39" si="5">F39</f>
        <v>3</v>
      </c>
      <c r="G38" s="130">
        <f t="shared" si="5"/>
        <v>3</v>
      </c>
      <c r="H38" s="130">
        <f t="shared" si="5"/>
        <v>3</v>
      </c>
      <c r="I38" s="12"/>
      <c r="J38" s="12"/>
      <c r="K38" s="12"/>
      <c r="L38" s="12"/>
      <c r="M38" s="12"/>
      <c r="N38" s="12"/>
    </row>
    <row r="39" spans="1:15" ht="20.25" customHeight="1" x14ac:dyDescent="0.25">
      <c r="A39" s="131" t="s">
        <v>75</v>
      </c>
      <c r="B39" s="78" t="str">
        <f>B$12</f>
        <v>01</v>
      </c>
      <c r="C39" s="66" t="s">
        <v>28</v>
      </c>
      <c r="D39" s="71" t="s">
        <v>72</v>
      </c>
      <c r="E39" s="64"/>
      <c r="F39" s="68">
        <f t="shared" si="5"/>
        <v>3</v>
      </c>
      <c r="G39" s="68">
        <f t="shared" si="5"/>
        <v>3</v>
      </c>
      <c r="H39" s="68">
        <f t="shared" si="5"/>
        <v>3</v>
      </c>
      <c r="I39" s="12"/>
      <c r="J39" s="12"/>
      <c r="K39" s="12"/>
      <c r="L39" s="12"/>
      <c r="M39" s="12"/>
      <c r="N39" s="12"/>
    </row>
    <row r="40" spans="1:15" ht="18.75" customHeight="1" x14ac:dyDescent="0.25">
      <c r="A40" s="82" t="s">
        <v>76</v>
      </c>
      <c r="B40" s="83" t="str">
        <f>B$12</f>
        <v>01</v>
      </c>
      <c r="C40" s="72" t="s">
        <v>28</v>
      </c>
      <c r="D40" s="71" t="s">
        <v>64</v>
      </c>
      <c r="E40" s="72"/>
      <c r="F40" s="79">
        <f t="shared" ref="F40:H41" si="6">F41</f>
        <v>3</v>
      </c>
      <c r="G40" s="79">
        <f t="shared" si="6"/>
        <v>3</v>
      </c>
      <c r="H40" s="79">
        <f t="shared" si="6"/>
        <v>3</v>
      </c>
      <c r="I40" s="12"/>
      <c r="J40" s="12"/>
      <c r="K40" s="12"/>
      <c r="L40" s="12"/>
      <c r="M40" s="12"/>
      <c r="N40" s="12"/>
    </row>
    <row r="41" spans="1:15" ht="16.5" customHeight="1" x14ac:dyDescent="0.25">
      <c r="A41" s="112" t="s">
        <v>65</v>
      </c>
      <c r="B41" s="140" t="str">
        <f>B$12</f>
        <v>01</v>
      </c>
      <c r="C41" s="140" t="str">
        <f>C38</f>
        <v>11</v>
      </c>
      <c r="D41" s="128">
        <v>2050025030</v>
      </c>
      <c r="E41" s="127"/>
      <c r="F41" s="129">
        <f t="shared" si="6"/>
        <v>3</v>
      </c>
      <c r="G41" s="129">
        <f t="shared" si="6"/>
        <v>3</v>
      </c>
      <c r="H41" s="129">
        <f t="shared" si="6"/>
        <v>3</v>
      </c>
    </row>
    <row r="42" spans="1:15" s="4" customFormat="1" ht="17.25" customHeight="1" x14ac:dyDescent="0.25">
      <c r="A42" s="116" t="s">
        <v>45</v>
      </c>
      <c r="B42" s="84" t="str">
        <f>B$12</f>
        <v>01</v>
      </c>
      <c r="C42" s="85" t="str">
        <f>C38</f>
        <v>11</v>
      </c>
      <c r="D42" s="75">
        <v>2050025030</v>
      </c>
      <c r="E42" s="64" t="s">
        <v>44</v>
      </c>
      <c r="F42" s="76">
        <v>3</v>
      </c>
      <c r="G42" s="76">
        <v>3</v>
      </c>
      <c r="H42" s="76">
        <v>3</v>
      </c>
      <c r="I42" s="13"/>
      <c r="J42" s="13"/>
      <c r="K42" s="13"/>
      <c r="L42" s="13"/>
      <c r="M42" s="13"/>
      <c r="N42" s="13"/>
      <c r="O42" s="22"/>
    </row>
    <row r="43" spans="1:15" s="39" customFormat="1" ht="23.25" customHeight="1" x14ac:dyDescent="0.25">
      <c r="A43" s="113" t="s">
        <v>30</v>
      </c>
      <c r="B43" s="104" t="s">
        <v>18</v>
      </c>
      <c r="C43" s="104" t="s">
        <v>38</v>
      </c>
      <c r="D43" s="109"/>
      <c r="E43" s="104"/>
      <c r="F43" s="130">
        <f t="shared" ref="F43:H44" si="7">F44</f>
        <v>72</v>
      </c>
      <c r="G43" s="130">
        <f t="shared" si="7"/>
        <v>72</v>
      </c>
      <c r="H43" s="130">
        <f t="shared" si="7"/>
        <v>72</v>
      </c>
      <c r="I43" s="12"/>
      <c r="J43" s="12"/>
      <c r="K43" s="12"/>
      <c r="L43" s="37"/>
      <c r="M43" s="37"/>
      <c r="N43" s="37"/>
      <c r="O43" s="38"/>
    </row>
    <row r="44" spans="1:15" s="2" customFormat="1" ht="16.5" customHeight="1" x14ac:dyDescent="0.25">
      <c r="A44" s="131" t="s">
        <v>75</v>
      </c>
      <c r="B44" s="132" t="s">
        <v>18</v>
      </c>
      <c r="C44" s="132" t="s">
        <v>38</v>
      </c>
      <c r="D44" s="133" t="s">
        <v>72</v>
      </c>
      <c r="E44" s="127"/>
      <c r="F44" s="79">
        <f t="shared" si="7"/>
        <v>72</v>
      </c>
      <c r="G44" s="79">
        <f t="shared" si="7"/>
        <v>72</v>
      </c>
      <c r="H44" s="79">
        <f t="shared" si="7"/>
        <v>72</v>
      </c>
      <c r="I44" s="12"/>
      <c r="J44" s="12"/>
      <c r="K44" s="12"/>
      <c r="L44" s="12"/>
      <c r="M44" s="12"/>
      <c r="N44" s="12"/>
      <c r="O44" s="19"/>
    </row>
    <row r="45" spans="1:15" s="2" customFormat="1" ht="16.5" customHeight="1" x14ac:dyDescent="0.25">
      <c r="A45" s="82" t="s">
        <v>76</v>
      </c>
      <c r="B45" s="66" t="s">
        <v>18</v>
      </c>
      <c r="C45" s="66" t="s">
        <v>38</v>
      </c>
      <c r="D45" s="71" t="s">
        <v>64</v>
      </c>
      <c r="E45" s="64"/>
      <c r="F45" s="79">
        <f t="shared" ref="F45:H46" si="8">F46</f>
        <v>72</v>
      </c>
      <c r="G45" s="79">
        <f t="shared" si="8"/>
        <v>72</v>
      </c>
      <c r="H45" s="79">
        <f t="shared" si="8"/>
        <v>72</v>
      </c>
      <c r="I45" s="12"/>
      <c r="J45" s="12"/>
      <c r="K45" s="12"/>
      <c r="L45" s="12"/>
      <c r="M45" s="12"/>
      <c r="N45" s="12"/>
      <c r="O45" s="19"/>
    </row>
    <row r="46" spans="1:15" s="2" customFormat="1" ht="16.5" customHeight="1" x14ac:dyDescent="0.25">
      <c r="A46" s="163" t="s">
        <v>106</v>
      </c>
      <c r="B46" s="127" t="s">
        <v>18</v>
      </c>
      <c r="C46" s="127" t="s">
        <v>38</v>
      </c>
      <c r="D46" s="143" t="s">
        <v>107</v>
      </c>
      <c r="E46" s="127"/>
      <c r="F46" s="129">
        <f t="shared" si="8"/>
        <v>72</v>
      </c>
      <c r="G46" s="129">
        <f t="shared" si="8"/>
        <v>72</v>
      </c>
      <c r="H46" s="129">
        <f t="shared" si="8"/>
        <v>72</v>
      </c>
      <c r="I46" s="12"/>
      <c r="J46" s="12"/>
      <c r="K46" s="12"/>
      <c r="L46" s="12"/>
      <c r="M46" s="12"/>
      <c r="N46" s="12"/>
      <c r="O46" s="19"/>
    </row>
    <row r="47" spans="1:15" s="2" customFormat="1" ht="16.5" customHeight="1" x14ac:dyDescent="0.25">
      <c r="A47" s="116" t="s">
        <v>55</v>
      </c>
      <c r="B47" s="62" t="s">
        <v>18</v>
      </c>
      <c r="C47" s="62" t="s">
        <v>38</v>
      </c>
      <c r="D47" s="86" t="s">
        <v>107</v>
      </c>
      <c r="E47" s="62" t="s">
        <v>49</v>
      </c>
      <c r="F47" s="88">
        <v>72</v>
      </c>
      <c r="G47" s="88">
        <v>72</v>
      </c>
      <c r="H47" s="88">
        <v>72</v>
      </c>
      <c r="I47" s="12"/>
      <c r="J47" s="12"/>
      <c r="K47" s="12"/>
      <c r="L47" s="12"/>
      <c r="M47" s="12"/>
      <c r="N47" s="12"/>
      <c r="O47" s="19"/>
    </row>
    <row r="48" spans="1:15" s="2" customFormat="1" ht="18.75" x14ac:dyDescent="0.25">
      <c r="A48" s="151" t="s">
        <v>40</v>
      </c>
      <c r="B48" s="152" t="s">
        <v>19</v>
      </c>
      <c r="C48" s="152"/>
      <c r="D48" s="153"/>
      <c r="E48" s="152"/>
      <c r="F48" s="154">
        <f>F49</f>
        <v>345</v>
      </c>
      <c r="G48" s="154">
        <f t="shared" ref="F48:H51" si="9">G49</f>
        <v>379.5</v>
      </c>
      <c r="H48" s="154">
        <f t="shared" si="9"/>
        <v>414.7</v>
      </c>
      <c r="I48" s="12"/>
      <c r="J48" s="12"/>
      <c r="K48" s="12"/>
      <c r="L48" s="12"/>
      <c r="M48" s="12"/>
      <c r="N48" s="12"/>
      <c r="O48" s="19"/>
    </row>
    <row r="49" spans="1:15" s="2" customFormat="1" ht="17.25" customHeight="1" x14ac:dyDescent="0.25">
      <c r="A49" s="107" t="s">
        <v>41</v>
      </c>
      <c r="B49" s="104" t="s">
        <v>19</v>
      </c>
      <c r="C49" s="104" t="s">
        <v>20</v>
      </c>
      <c r="D49" s="114"/>
      <c r="E49" s="115"/>
      <c r="F49" s="130">
        <f>F50</f>
        <v>345</v>
      </c>
      <c r="G49" s="130">
        <f t="shared" si="9"/>
        <v>379.5</v>
      </c>
      <c r="H49" s="130">
        <f t="shared" si="9"/>
        <v>414.7</v>
      </c>
      <c r="I49" s="12"/>
      <c r="J49" s="12"/>
      <c r="K49" s="12"/>
      <c r="L49" s="12"/>
      <c r="M49" s="12"/>
      <c r="N49" s="12"/>
      <c r="O49" s="19"/>
    </row>
    <row r="50" spans="1:15" s="2" customFormat="1" ht="19.5" customHeight="1" x14ac:dyDescent="0.25">
      <c r="A50" s="141" t="s">
        <v>75</v>
      </c>
      <c r="B50" s="134" t="s">
        <v>19</v>
      </c>
      <c r="C50" s="134" t="s">
        <v>20</v>
      </c>
      <c r="D50" s="142">
        <v>2000000000</v>
      </c>
      <c r="E50" s="64"/>
      <c r="F50" s="68">
        <f>F51</f>
        <v>345</v>
      </c>
      <c r="G50" s="68">
        <f>G51</f>
        <v>379.5</v>
      </c>
      <c r="H50" s="68">
        <f>H51</f>
        <v>414.7</v>
      </c>
      <c r="I50" s="12"/>
      <c r="J50" s="12"/>
      <c r="K50" s="12"/>
      <c r="L50" s="12"/>
      <c r="M50" s="12"/>
      <c r="N50" s="12"/>
      <c r="O50" s="19"/>
    </row>
    <row r="51" spans="1:15" s="2" customFormat="1" ht="20.25" customHeight="1" x14ac:dyDescent="0.25">
      <c r="A51" s="82" t="s">
        <v>76</v>
      </c>
      <c r="B51" s="72" t="s">
        <v>19</v>
      </c>
      <c r="C51" s="72" t="s">
        <v>20</v>
      </c>
      <c r="D51" s="87">
        <v>2050000000</v>
      </c>
      <c r="E51" s="64"/>
      <c r="F51" s="68">
        <f t="shared" si="9"/>
        <v>345</v>
      </c>
      <c r="G51" s="68">
        <f>G52</f>
        <v>379.5</v>
      </c>
      <c r="H51" s="68">
        <f>H52</f>
        <v>414.7</v>
      </c>
      <c r="I51" s="12"/>
      <c r="J51" s="60"/>
      <c r="K51" s="60"/>
      <c r="L51" s="12"/>
      <c r="M51" s="12"/>
      <c r="N51" s="12"/>
      <c r="O51" s="19"/>
    </row>
    <row r="52" spans="1:15" s="2" customFormat="1" ht="30" x14ac:dyDescent="0.25">
      <c r="A52" s="112" t="s">
        <v>7</v>
      </c>
      <c r="B52" s="127" t="s">
        <v>19</v>
      </c>
      <c r="C52" s="127" t="s">
        <v>20</v>
      </c>
      <c r="D52" s="128">
        <v>2050051180</v>
      </c>
      <c r="E52" s="127"/>
      <c r="F52" s="129">
        <f>F53+F54</f>
        <v>345</v>
      </c>
      <c r="G52" s="129">
        <f>G53+G54</f>
        <v>379.5</v>
      </c>
      <c r="H52" s="129">
        <f>H53+H54</f>
        <v>414.7</v>
      </c>
      <c r="I52" s="12"/>
      <c r="J52" s="12"/>
      <c r="K52" s="12"/>
      <c r="L52" s="12"/>
      <c r="M52" s="12"/>
      <c r="N52" s="12"/>
      <c r="O52" s="19"/>
    </row>
    <row r="53" spans="1:15" ht="20.25" customHeight="1" x14ac:dyDescent="0.25">
      <c r="A53" s="111" t="s">
        <v>55</v>
      </c>
      <c r="B53" s="64" t="s">
        <v>19</v>
      </c>
      <c r="C53" s="64" t="s">
        <v>20</v>
      </c>
      <c r="D53" s="63">
        <v>2050051180</v>
      </c>
      <c r="E53" s="64" t="s">
        <v>49</v>
      </c>
      <c r="F53" s="88">
        <v>301</v>
      </c>
      <c r="G53" s="88">
        <v>330.8</v>
      </c>
      <c r="H53" s="88">
        <v>361.3</v>
      </c>
    </row>
    <row r="54" spans="1:15" ht="31.5" customHeight="1" x14ac:dyDescent="0.25">
      <c r="A54" s="111" t="s">
        <v>54</v>
      </c>
      <c r="B54" s="64" t="s">
        <v>19</v>
      </c>
      <c r="C54" s="64" t="s">
        <v>20</v>
      </c>
      <c r="D54" s="63">
        <v>2050051180</v>
      </c>
      <c r="E54" s="64" t="s">
        <v>50</v>
      </c>
      <c r="F54" s="88">
        <v>44</v>
      </c>
      <c r="G54" s="88">
        <v>48.7</v>
      </c>
      <c r="H54" s="88">
        <v>53.4</v>
      </c>
    </row>
    <row r="55" spans="1:15" ht="33" customHeight="1" x14ac:dyDescent="0.25">
      <c r="A55" s="155" t="s">
        <v>37</v>
      </c>
      <c r="B55" s="148" t="s">
        <v>20</v>
      </c>
      <c r="C55" s="148"/>
      <c r="D55" s="149"/>
      <c r="E55" s="148"/>
      <c r="F55" s="150">
        <f>F56+F61</f>
        <v>542.29999999999995</v>
      </c>
      <c r="G55" s="150">
        <f t="shared" ref="G55:H56" si="10">G56</f>
        <v>352.3</v>
      </c>
      <c r="H55" s="150">
        <f t="shared" si="10"/>
        <v>352.3</v>
      </c>
    </row>
    <row r="56" spans="1:15" ht="49.5" x14ac:dyDescent="0.25">
      <c r="A56" s="103" t="s">
        <v>57</v>
      </c>
      <c r="B56" s="117" t="s">
        <v>20</v>
      </c>
      <c r="C56" s="117" t="s">
        <v>22</v>
      </c>
      <c r="D56" s="118"/>
      <c r="E56" s="117"/>
      <c r="F56" s="119">
        <f>F57</f>
        <v>352.3</v>
      </c>
      <c r="G56" s="119">
        <f t="shared" si="10"/>
        <v>352.3</v>
      </c>
      <c r="H56" s="119">
        <f t="shared" si="10"/>
        <v>352.3</v>
      </c>
    </row>
    <row r="57" spans="1:15" ht="18" customHeight="1" x14ac:dyDescent="0.25">
      <c r="A57" s="131" t="s">
        <v>75</v>
      </c>
      <c r="B57" s="134" t="s">
        <v>20</v>
      </c>
      <c r="C57" s="134" t="s">
        <v>22</v>
      </c>
      <c r="D57" s="135" t="s">
        <v>72</v>
      </c>
      <c r="E57" s="72"/>
      <c r="F57" s="89">
        <f t="shared" ref="F57:H59" si="11">F58</f>
        <v>352.3</v>
      </c>
      <c r="G57" s="89">
        <f t="shared" si="11"/>
        <v>352.3</v>
      </c>
      <c r="H57" s="89">
        <f t="shared" si="11"/>
        <v>352.3</v>
      </c>
    </row>
    <row r="58" spans="1:15" ht="22.5" customHeight="1" x14ac:dyDescent="0.25">
      <c r="A58" s="69" t="s">
        <v>76</v>
      </c>
      <c r="B58" s="72" t="s">
        <v>20</v>
      </c>
      <c r="C58" s="72" t="s">
        <v>22</v>
      </c>
      <c r="D58" s="73" t="s">
        <v>64</v>
      </c>
      <c r="E58" s="72"/>
      <c r="F58" s="89">
        <f t="shared" si="11"/>
        <v>352.3</v>
      </c>
      <c r="G58" s="89">
        <f t="shared" si="11"/>
        <v>352.3</v>
      </c>
      <c r="H58" s="89">
        <f t="shared" si="11"/>
        <v>352.3</v>
      </c>
    </row>
    <row r="59" spans="1:15" ht="23.25" customHeight="1" x14ac:dyDescent="0.25">
      <c r="A59" s="112" t="s">
        <v>77</v>
      </c>
      <c r="B59" s="127" t="s">
        <v>90</v>
      </c>
      <c r="C59" s="127" t="s">
        <v>22</v>
      </c>
      <c r="D59" s="128" t="s">
        <v>91</v>
      </c>
      <c r="E59" s="127"/>
      <c r="F59" s="146">
        <f>F60</f>
        <v>352.3</v>
      </c>
      <c r="G59" s="146">
        <f t="shared" si="11"/>
        <v>352.3</v>
      </c>
      <c r="H59" s="146">
        <f t="shared" si="11"/>
        <v>352.3</v>
      </c>
    </row>
    <row r="60" spans="1:15" ht="33.75" customHeight="1" x14ac:dyDescent="0.25">
      <c r="A60" s="111" t="s">
        <v>54</v>
      </c>
      <c r="B60" s="62" t="s">
        <v>90</v>
      </c>
      <c r="C60" s="62" t="s">
        <v>22</v>
      </c>
      <c r="D60" s="63" t="s">
        <v>91</v>
      </c>
      <c r="E60" s="64" t="s">
        <v>50</v>
      </c>
      <c r="F60" s="65">
        <v>352.3</v>
      </c>
      <c r="G60" s="65">
        <v>352.3</v>
      </c>
      <c r="H60" s="65">
        <v>352.3</v>
      </c>
    </row>
    <row r="61" spans="1:15" ht="34.5" customHeight="1" x14ac:dyDescent="0.25">
      <c r="A61" s="174" t="s">
        <v>147</v>
      </c>
      <c r="B61" s="72" t="s">
        <v>20</v>
      </c>
      <c r="C61" s="72" t="s">
        <v>148</v>
      </c>
      <c r="D61" s="73"/>
      <c r="E61" s="72"/>
      <c r="F61" s="89">
        <f>F62</f>
        <v>190</v>
      </c>
      <c r="G61" s="89">
        <v>0</v>
      </c>
      <c r="H61" s="89">
        <v>0</v>
      </c>
    </row>
    <row r="62" spans="1:15" ht="16.5" x14ac:dyDescent="0.25">
      <c r="A62" s="174" t="s">
        <v>75</v>
      </c>
      <c r="B62" s="72" t="s">
        <v>20</v>
      </c>
      <c r="C62" s="72" t="s">
        <v>148</v>
      </c>
      <c r="D62" s="73" t="s">
        <v>72</v>
      </c>
      <c r="E62" s="72"/>
      <c r="F62" s="89">
        <f>F63</f>
        <v>190</v>
      </c>
      <c r="G62" s="89">
        <v>0</v>
      </c>
      <c r="H62" s="89">
        <v>0</v>
      </c>
    </row>
    <row r="63" spans="1:15" s="28" customFormat="1" ht="20.25" customHeight="1" x14ac:dyDescent="0.3">
      <c r="A63" s="111" t="s">
        <v>149</v>
      </c>
      <c r="B63" s="62" t="s">
        <v>20</v>
      </c>
      <c r="C63" s="62" t="s">
        <v>148</v>
      </c>
      <c r="D63" s="63" t="s">
        <v>64</v>
      </c>
      <c r="E63" s="62"/>
      <c r="F63" s="65">
        <f>F64</f>
        <v>190</v>
      </c>
      <c r="G63" s="65">
        <v>0</v>
      </c>
      <c r="H63" s="89">
        <v>0</v>
      </c>
      <c r="I63" s="12"/>
      <c r="J63" s="12"/>
      <c r="K63" s="12"/>
      <c r="L63" s="12"/>
      <c r="M63" s="12"/>
      <c r="N63" s="12"/>
      <c r="O63" s="27"/>
    </row>
    <row r="64" spans="1:15" s="28" customFormat="1" ht="48.75" customHeight="1" x14ac:dyDescent="0.3">
      <c r="A64" s="111" t="s">
        <v>150</v>
      </c>
      <c r="B64" s="62" t="s">
        <v>20</v>
      </c>
      <c r="C64" s="62" t="s">
        <v>148</v>
      </c>
      <c r="D64" s="63" t="s">
        <v>151</v>
      </c>
      <c r="E64" s="64" t="s">
        <v>49</v>
      </c>
      <c r="F64" s="65">
        <v>190</v>
      </c>
      <c r="G64" s="65">
        <v>0</v>
      </c>
      <c r="H64" s="65">
        <v>0</v>
      </c>
      <c r="I64" s="12"/>
      <c r="J64" s="12"/>
      <c r="K64" s="12"/>
      <c r="L64" s="12"/>
      <c r="M64" s="12"/>
      <c r="N64" s="12"/>
      <c r="O64" s="27"/>
    </row>
    <row r="65" spans="1:15" s="28" customFormat="1" ht="33.75" customHeight="1" x14ac:dyDescent="0.3">
      <c r="A65" s="156" t="s">
        <v>31</v>
      </c>
      <c r="B65" s="152" t="s">
        <v>27</v>
      </c>
      <c r="C65" s="152"/>
      <c r="D65" s="153"/>
      <c r="E65" s="152"/>
      <c r="F65" s="154">
        <f t="shared" ref="F65:H67" si="12">F66</f>
        <v>58554.201249999998</v>
      </c>
      <c r="G65" s="154">
        <f t="shared" si="12"/>
        <v>21220</v>
      </c>
      <c r="H65" s="154">
        <f t="shared" si="12"/>
        <v>21429.9</v>
      </c>
      <c r="I65" s="12"/>
      <c r="J65" s="12"/>
      <c r="K65" s="12"/>
      <c r="L65" s="12"/>
      <c r="M65" s="12"/>
      <c r="N65" s="12"/>
      <c r="O65" s="27"/>
    </row>
    <row r="66" spans="1:15" s="28" customFormat="1" ht="18.75" x14ac:dyDescent="0.3">
      <c r="A66" s="107" t="s">
        <v>46</v>
      </c>
      <c r="B66" s="104" t="s">
        <v>27</v>
      </c>
      <c r="C66" s="104" t="s">
        <v>24</v>
      </c>
      <c r="D66" s="114"/>
      <c r="E66" s="115"/>
      <c r="F66" s="130">
        <f t="shared" si="12"/>
        <v>58554.201249999998</v>
      </c>
      <c r="G66" s="130">
        <f t="shared" si="12"/>
        <v>21220</v>
      </c>
      <c r="H66" s="130">
        <f t="shared" si="12"/>
        <v>21429.9</v>
      </c>
      <c r="I66" s="12"/>
      <c r="J66" s="12"/>
      <c r="K66" s="12"/>
      <c r="L66" s="12"/>
      <c r="M66" s="12"/>
      <c r="N66" s="12"/>
      <c r="O66" s="27"/>
    </row>
    <row r="67" spans="1:15" s="28" customFormat="1" ht="52.5" customHeight="1" x14ac:dyDescent="0.3">
      <c r="A67" s="69" t="s">
        <v>136</v>
      </c>
      <c r="B67" s="72" t="s">
        <v>27</v>
      </c>
      <c r="C67" s="72" t="s">
        <v>24</v>
      </c>
      <c r="D67" s="71" t="s">
        <v>78</v>
      </c>
      <c r="E67" s="72"/>
      <c r="F67" s="79">
        <f t="shared" si="12"/>
        <v>58554.201249999998</v>
      </c>
      <c r="G67" s="79">
        <f t="shared" si="12"/>
        <v>21220</v>
      </c>
      <c r="H67" s="79">
        <f t="shared" si="12"/>
        <v>21429.9</v>
      </c>
      <c r="I67" s="12"/>
      <c r="J67" s="12"/>
      <c r="K67" s="12"/>
      <c r="L67" s="12"/>
      <c r="M67" s="12"/>
      <c r="N67" s="12"/>
      <c r="O67" s="27"/>
    </row>
    <row r="68" spans="1:15" s="28" customFormat="1" ht="72.75" customHeight="1" x14ac:dyDescent="0.3">
      <c r="A68" s="77" t="s">
        <v>152</v>
      </c>
      <c r="B68" s="66" t="s">
        <v>27</v>
      </c>
      <c r="C68" s="66" t="s">
        <v>24</v>
      </c>
      <c r="D68" s="71" t="s">
        <v>79</v>
      </c>
      <c r="E68" s="66"/>
      <c r="F68" s="68">
        <f>F69+F71+F73+F75+F81+F83+F77+F79</f>
        <v>58554.201249999998</v>
      </c>
      <c r="G68" s="68">
        <f>G69+G71+G73+G75+G77+G79</f>
        <v>21220</v>
      </c>
      <c r="H68" s="68">
        <f>H69+H71+H73+H75+H77+H79</f>
        <v>21429.9</v>
      </c>
      <c r="I68" s="12"/>
      <c r="J68" s="12"/>
      <c r="K68" s="12"/>
      <c r="L68" s="12"/>
      <c r="M68" s="12"/>
      <c r="N68" s="12"/>
      <c r="O68" s="27"/>
    </row>
    <row r="69" spans="1:15" s="2" customFormat="1" ht="30" x14ac:dyDescent="0.25">
      <c r="A69" s="112" t="s">
        <v>96</v>
      </c>
      <c r="B69" s="127" t="s">
        <v>27</v>
      </c>
      <c r="C69" s="127" t="s">
        <v>24</v>
      </c>
      <c r="D69" s="143" t="s">
        <v>80</v>
      </c>
      <c r="E69" s="127"/>
      <c r="F69" s="129">
        <f>F70</f>
        <v>7197.8012500000004</v>
      </c>
      <c r="G69" s="129">
        <v>4000</v>
      </c>
      <c r="H69" s="129">
        <v>4000</v>
      </c>
      <c r="I69" s="11"/>
      <c r="J69" s="11"/>
      <c r="K69" s="11"/>
      <c r="L69" s="11"/>
      <c r="M69" s="11"/>
      <c r="N69" s="11"/>
      <c r="O69" s="19"/>
    </row>
    <row r="70" spans="1:15" s="2" customFormat="1" ht="31.5" customHeight="1" x14ac:dyDescent="0.25">
      <c r="A70" s="111" t="s">
        <v>54</v>
      </c>
      <c r="B70" s="64" t="s">
        <v>27</v>
      </c>
      <c r="C70" s="64" t="s">
        <v>24</v>
      </c>
      <c r="D70" s="86" t="s">
        <v>80</v>
      </c>
      <c r="E70" s="64" t="s">
        <v>50</v>
      </c>
      <c r="F70" s="76">
        <v>7197.8012500000004</v>
      </c>
      <c r="G70" s="76">
        <v>4000</v>
      </c>
      <c r="H70" s="76">
        <v>4000</v>
      </c>
      <c r="I70" s="11"/>
      <c r="J70" s="11"/>
      <c r="K70" s="11"/>
      <c r="L70" s="11"/>
      <c r="M70" s="11"/>
      <c r="N70" s="11"/>
      <c r="O70" s="19"/>
    </row>
    <row r="71" spans="1:15" s="2" customFormat="1" ht="30" x14ac:dyDescent="0.25">
      <c r="A71" s="112" t="s">
        <v>108</v>
      </c>
      <c r="B71" s="127" t="s">
        <v>27</v>
      </c>
      <c r="C71" s="127" t="s">
        <v>24</v>
      </c>
      <c r="D71" s="143" t="s">
        <v>109</v>
      </c>
      <c r="E71" s="127"/>
      <c r="F71" s="129">
        <f>F72</f>
        <v>1632.47</v>
      </c>
      <c r="G71" s="129">
        <f>G72</f>
        <v>3486</v>
      </c>
      <c r="H71" s="129">
        <f>H72</f>
        <v>3695.9</v>
      </c>
      <c r="I71" s="11"/>
      <c r="J71" s="11"/>
      <c r="K71" s="11"/>
      <c r="L71" s="11"/>
      <c r="M71" s="11"/>
      <c r="N71" s="11"/>
      <c r="O71" s="19"/>
    </row>
    <row r="72" spans="1:15" s="2" customFormat="1" ht="35.25" customHeight="1" x14ac:dyDescent="0.25">
      <c r="A72" s="111" t="s">
        <v>54</v>
      </c>
      <c r="B72" s="64" t="s">
        <v>27</v>
      </c>
      <c r="C72" s="64" t="s">
        <v>24</v>
      </c>
      <c r="D72" s="86" t="s">
        <v>109</v>
      </c>
      <c r="E72" s="64" t="s">
        <v>50</v>
      </c>
      <c r="F72" s="164">
        <v>1632.47</v>
      </c>
      <c r="G72" s="164">
        <v>3486</v>
      </c>
      <c r="H72" s="76">
        <v>3695.9</v>
      </c>
      <c r="I72" s="11"/>
      <c r="J72" s="11"/>
      <c r="K72" s="11"/>
      <c r="L72" s="11"/>
      <c r="M72" s="11"/>
      <c r="N72" s="11"/>
      <c r="O72" s="19"/>
    </row>
    <row r="73" spans="1:15" s="2" customFormat="1" ht="45" x14ac:dyDescent="0.25">
      <c r="A73" s="110" t="s">
        <v>97</v>
      </c>
      <c r="B73" s="127" t="s">
        <v>27</v>
      </c>
      <c r="C73" s="127" t="s">
        <v>24</v>
      </c>
      <c r="D73" s="143" t="s">
        <v>153</v>
      </c>
      <c r="E73" s="127"/>
      <c r="F73" s="129">
        <f>F74</f>
        <v>12176</v>
      </c>
      <c r="G73" s="129">
        <f>G74</f>
        <v>7784</v>
      </c>
      <c r="H73" s="129">
        <f>H74</f>
        <v>7784</v>
      </c>
      <c r="I73" s="11"/>
      <c r="J73" s="11"/>
      <c r="K73" s="11"/>
      <c r="L73" s="11"/>
      <c r="M73" s="11"/>
      <c r="N73" s="11"/>
      <c r="O73" s="19"/>
    </row>
    <row r="74" spans="1:15" s="2" customFormat="1" ht="30" x14ac:dyDescent="0.25">
      <c r="A74" s="120" t="s">
        <v>54</v>
      </c>
      <c r="B74" s="62" t="s">
        <v>27</v>
      </c>
      <c r="C74" s="62" t="s">
        <v>24</v>
      </c>
      <c r="D74" s="86" t="s">
        <v>153</v>
      </c>
      <c r="E74" s="62" t="s">
        <v>50</v>
      </c>
      <c r="F74" s="88">
        <v>12176</v>
      </c>
      <c r="G74" s="88">
        <v>7784</v>
      </c>
      <c r="H74" s="88">
        <v>7784</v>
      </c>
      <c r="I74" s="11"/>
      <c r="J74" s="11"/>
      <c r="K74" s="11"/>
      <c r="L74" s="11"/>
      <c r="M74" s="11"/>
      <c r="N74" s="11"/>
      <c r="O74" s="19"/>
    </row>
    <row r="75" spans="1:15" s="2" customFormat="1" ht="60" x14ac:dyDescent="0.25">
      <c r="A75" s="110" t="s">
        <v>92</v>
      </c>
      <c r="B75" s="127" t="s">
        <v>27</v>
      </c>
      <c r="C75" s="127" t="s">
        <v>24</v>
      </c>
      <c r="D75" s="143" t="s">
        <v>154</v>
      </c>
      <c r="E75" s="127"/>
      <c r="F75" s="129">
        <f>F76</f>
        <v>729</v>
      </c>
      <c r="G75" s="129">
        <v>685</v>
      </c>
      <c r="H75" s="129">
        <f>H76</f>
        <v>685</v>
      </c>
      <c r="I75" s="11"/>
      <c r="J75" s="11"/>
      <c r="K75" s="11"/>
      <c r="L75" s="11"/>
      <c r="M75" s="11"/>
      <c r="N75" s="11"/>
      <c r="O75" s="19"/>
    </row>
    <row r="76" spans="1:15" s="2" customFormat="1" ht="30" x14ac:dyDescent="0.25">
      <c r="A76" s="111" t="s">
        <v>54</v>
      </c>
      <c r="B76" s="64" t="s">
        <v>27</v>
      </c>
      <c r="C76" s="64" t="s">
        <v>24</v>
      </c>
      <c r="D76" s="81" t="s">
        <v>154</v>
      </c>
      <c r="E76" s="64" t="s">
        <v>50</v>
      </c>
      <c r="F76" s="76">
        <v>729</v>
      </c>
      <c r="G76" s="76">
        <v>685</v>
      </c>
      <c r="H76" s="76">
        <v>685</v>
      </c>
      <c r="I76" s="11"/>
      <c r="J76" s="11"/>
      <c r="K76" s="11"/>
      <c r="L76" s="11"/>
      <c r="M76" s="11"/>
      <c r="N76" s="11"/>
      <c r="O76" s="19"/>
    </row>
    <row r="77" spans="1:15" s="2" customFormat="1" ht="45" x14ac:dyDescent="0.25">
      <c r="A77" s="111" t="s">
        <v>155</v>
      </c>
      <c r="B77" s="64" t="s">
        <v>27</v>
      </c>
      <c r="C77" s="64" t="s">
        <v>24</v>
      </c>
      <c r="D77" s="81" t="s">
        <v>156</v>
      </c>
      <c r="E77" s="64"/>
      <c r="F77" s="76">
        <v>7000</v>
      </c>
      <c r="G77" s="76">
        <v>5000</v>
      </c>
      <c r="H77" s="76">
        <v>5000</v>
      </c>
      <c r="I77" s="11"/>
      <c r="J77" s="11"/>
      <c r="K77" s="11"/>
      <c r="L77" s="11"/>
      <c r="M77" s="11"/>
      <c r="N77" s="11"/>
      <c r="O77" s="19"/>
    </row>
    <row r="78" spans="1:15" s="2" customFormat="1" ht="30" x14ac:dyDescent="0.25">
      <c r="A78" s="111" t="s">
        <v>54</v>
      </c>
      <c r="B78" s="64" t="s">
        <v>27</v>
      </c>
      <c r="C78" s="64" t="s">
        <v>24</v>
      </c>
      <c r="D78" s="81" t="s">
        <v>156</v>
      </c>
      <c r="E78" s="64" t="s">
        <v>50</v>
      </c>
      <c r="F78" s="76">
        <v>7000</v>
      </c>
      <c r="G78" s="76">
        <v>5000</v>
      </c>
      <c r="H78" s="76">
        <v>5000</v>
      </c>
      <c r="I78" s="11"/>
      <c r="J78" s="11"/>
      <c r="K78" s="11"/>
      <c r="L78" s="11"/>
      <c r="M78" s="11"/>
      <c r="N78" s="11"/>
      <c r="O78" s="19"/>
    </row>
    <row r="79" spans="1:15" s="2" customFormat="1" ht="60" x14ac:dyDescent="0.25">
      <c r="A79" s="111" t="s">
        <v>157</v>
      </c>
      <c r="B79" s="64" t="s">
        <v>27</v>
      </c>
      <c r="C79" s="64" t="s">
        <v>24</v>
      </c>
      <c r="D79" s="81" t="s">
        <v>158</v>
      </c>
      <c r="E79" s="64"/>
      <c r="F79" s="76">
        <v>371</v>
      </c>
      <c r="G79" s="76">
        <v>265</v>
      </c>
      <c r="H79" s="76">
        <v>265</v>
      </c>
      <c r="I79" s="11"/>
      <c r="J79" s="11"/>
      <c r="K79" s="11"/>
      <c r="L79" s="11"/>
      <c r="M79" s="11"/>
      <c r="N79" s="11"/>
      <c r="O79" s="19"/>
    </row>
    <row r="80" spans="1:15" s="2" customFormat="1" ht="30" x14ac:dyDescent="0.25">
      <c r="A80" s="111" t="s">
        <v>54</v>
      </c>
      <c r="B80" s="64" t="s">
        <v>27</v>
      </c>
      <c r="C80" s="64" t="s">
        <v>24</v>
      </c>
      <c r="D80" s="81" t="s">
        <v>158</v>
      </c>
      <c r="E80" s="64" t="s">
        <v>50</v>
      </c>
      <c r="F80" s="76">
        <v>371</v>
      </c>
      <c r="G80" s="76">
        <v>265</v>
      </c>
      <c r="H80" s="76">
        <v>265</v>
      </c>
      <c r="I80" s="11"/>
      <c r="J80" s="11"/>
      <c r="K80" s="11"/>
      <c r="L80" s="11"/>
      <c r="M80" s="11"/>
      <c r="N80" s="11"/>
      <c r="O80" s="19"/>
    </row>
    <row r="81" spans="1:15" s="39" customFormat="1" ht="60" x14ac:dyDescent="0.25">
      <c r="A81" s="112" t="s">
        <v>141</v>
      </c>
      <c r="B81" s="100" t="s">
        <v>27</v>
      </c>
      <c r="C81" s="100" t="s">
        <v>24</v>
      </c>
      <c r="D81" s="101" t="s">
        <v>137</v>
      </c>
      <c r="E81" s="100"/>
      <c r="F81" s="102">
        <f>F82</f>
        <v>29153.4</v>
      </c>
      <c r="G81" s="102">
        <v>0</v>
      </c>
      <c r="H81" s="102">
        <v>0</v>
      </c>
      <c r="I81" s="12"/>
      <c r="J81" s="12"/>
      <c r="K81" s="12"/>
      <c r="L81" s="37"/>
      <c r="M81" s="37"/>
      <c r="N81" s="37"/>
      <c r="O81" s="38"/>
    </row>
    <row r="82" spans="1:15" s="2" customFormat="1" ht="30" x14ac:dyDescent="0.25">
      <c r="A82" s="111" t="s">
        <v>54</v>
      </c>
      <c r="B82" s="64" t="s">
        <v>27</v>
      </c>
      <c r="C82" s="64" t="s">
        <v>24</v>
      </c>
      <c r="D82" s="81" t="s">
        <v>137</v>
      </c>
      <c r="E82" s="64" t="s">
        <v>50</v>
      </c>
      <c r="F82" s="76">
        <v>29153.4</v>
      </c>
      <c r="G82" s="76">
        <v>0</v>
      </c>
      <c r="H82" s="76">
        <v>0</v>
      </c>
      <c r="I82" s="12"/>
      <c r="J82" s="12"/>
      <c r="K82" s="12"/>
      <c r="L82" s="12"/>
      <c r="M82" s="12"/>
      <c r="N82" s="12"/>
      <c r="O82" s="19"/>
    </row>
    <row r="83" spans="1:15" s="2" customFormat="1" ht="60" x14ac:dyDescent="0.25">
      <c r="A83" s="112" t="s">
        <v>138</v>
      </c>
      <c r="B83" s="127" t="s">
        <v>27</v>
      </c>
      <c r="C83" s="127" t="s">
        <v>24</v>
      </c>
      <c r="D83" s="143" t="s">
        <v>139</v>
      </c>
      <c r="E83" s="127"/>
      <c r="F83" s="102">
        <f>F84</f>
        <v>294.52999999999997</v>
      </c>
      <c r="G83" s="102">
        <v>0</v>
      </c>
      <c r="H83" s="102">
        <v>0</v>
      </c>
      <c r="I83" s="12"/>
      <c r="J83" s="12"/>
      <c r="K83" s="12"/>
      <c r="L83" s="12"/>
      <c r="M83" s="12"/>
      <c r="N83" s="12"/>
      <c r="O83" s="19"/>
    </row>
    <row r="84" spans="1:15" s="2" customFormat="1" ht="30" x14ac:dyDescent="0.25">
      <c r="A84" s="111" t="s">
        <v>54</v>
      </c>
      <c r="B84" s="64" t="s">
        <v>27</v>
      </c>
      <c r="C84" s="64" t="s">
        <v>24</v>
      </c>
      <c r="D84" s="86" t="s">
        <v>139</v>
      </c>
      <c r="E84" s="64" t="s">
        <v>50</v>
      </c>
      <c r="F84" s="76">
        <v>294.52999999999997</v>
      </c>
      <c r="G84" s="76">
        <v>0</v>
      </c>
      <c r="H84" s="76">
        <v>0</v>
      </c>
      <c r="I84" s="12"/>
      <c r="J84" s="12"/>
      <c r="K84" s="12"/>
      <c r="L84" s="12"/>
      <c r="M84" s="12"/>
      <c r="N84" s="12"/>
      <c r="O84" s="19"/>
    </row>
    <row r="85" spans="1:15" s="2" customFormat="1" ht="16.5" x14ac:dyDescent="0.25">
      <c r="A85" s="155" t="s">
        <v>33</v>
      </c>
      <c r="B85" s="148" t="s">
        <v>21</v>
      </c>
      <c r="C85" s="148"/>
      <c r="D85" s="149"/>
      <c r="E85" s="148"/>
      <c r="F85" s="150">
        <f>F86+F93+F104</f>
        <v>21938.000000000004</v>
      </c>
      <c r="G85" s="150">
        <f>G86+G93+G104</f>
        <v>12913.574999999999</v>
      </c>
      <c r="H85" s="150">
        <f>H86+H93+H104</f>
        <v>11646.025</v>
      </c>
      <c r="I85" s="12"/>
      <c r="J85" s="12"/>
      <c r="K85" s="12"/>
      <c r="L85" s="12"/>
      <c r="M85" s="12"/>
      <c r="N85" s="12"/>
      <c r="O85" s="19"/>
    </row>
    <row r="86" spans="1:15" s="2" customFormat="1" ht="16.5" x14ac:dyDescent="0.25">
      <c r="A86" s="107" t="s">
        <v>110</v>
      </c>
      <c r="B86" s="104" t="s">
        <v>21</v>
      </c>
      <c r="C86" s="104" t="s">
        <v>18</v>
      </c>
      <c r="D86" s="109"/>
      <c r="E86" s="104"/>
      <c r="F86" s="130">
        <f t="shared" ref="F86:H87" si="13">F87</f>
        <v>204.4</v>
      </c>
      <c r="G86" s="130">
        <f t="shared" si="13"/>
        <v>4.4000000000000004</v>
      </c>
      <c r="H86" s="130">
        <f t="shared" si="13"/>
        <v>4.4000000000000004</v>
      </c>
      <c r="I86" s="12"/>
      <c r="J86" s="12"/>
      <c r="K86" s="12"/>
      <c r="L86" s="12"/>
      <c r="M86" s="12"/>
      <c r="N86" s="12"/>
      <c r="O86" s="19"/>
    </row>
    <row r="87" spans="1:15" s="2" customFormat="1" ht="16.5" x14ac:dyDescent="0.25">
      <c r="A87" s="170" t="s">
        <v>75</v>
      </c>
      <c r="B87" s="134" t="s">
        <v>21</v>
      </c>
      <c r="C87" s="134" t="s">
        <v>18</v>
      </c>
      <c r="D87" s="133" t="s">
        <v>72</v>
      </c>
      <c r="E87" s="66"/>
      <c r="F87" s="68">
        <f t="shared" si="13"/>
        <v>204.4</v>
      </c>
      <c r="G87" s="68">
        <f t="shared" si="13"/>
        <v>4.4000000000000004</v>
      </c>
      <c r="H87" s="68">
        <f t="shared" si="13"/>
        <v>4.4000000000000004</v>
      </c>
      <c r="I87" s="12"/>
      <c r="J87" s="12"/>
      <c r="K87" s="12"/>
      <c r="L87" s="12"/>
      <c r="M87" s="12"/>
      <c r="N87" s="12"/>
      <c r="O87" s="19"/>
    </row>
    <row r="88" spans="1:15" s="2" customFormat="1" ht="16.5" x14ac:dyDescent="0.25">
      <c r="A88" s="69" t="s">
        <v>76</v>
      </c>
      <c r="B88" s="72" t="s">
        <v>21</v>
      </c>
      <c r="C88" s="72" t="s">
        <v>18</v>
      </c>
      <c r="D88" s="71" t="s">
        <v>64</v>
      </c>
      <c r="E88" s="66"/>
      <c r="F88" s="68">
        <f>F89+F91</f>
        <v>204.4</v>
      </c>
      <c r="G88" s="68">
        <f>G89+G91</f>
        <v>4.4000000000000004</v>
      </c>
      <c r="H88" s="68">
        <f>H89+H91</f>
        <v>4.4000000000000004</v>
      </c>
      <c r="I88" s="12"/>
      <c r="J88" s="12"/>
      <c r="K88" s="12"/>
      <c r="L88" s="12"/>
      <c r="M88" s="12"/>
      <c r="N88" s="12"/>
      <c r="O88" s="19"/>
    </row>
    <row r="89" spans="1:15" s="2" customFormat="1" ht="16.5" x14ac:dyDescent="0.25">
      <c r="A89" s="112" t="s">
        <v>111</v>
      </c>
      <c r="B89" s="127" t="s">
        <v>21</v>
      </c>
      <c r="C89" s="127" t="s">
        <v>18</v>
      </c>
      <c r="D89" s="143" t="s">
        <v>112</v>
      </c>
      <c r="E89" s="127"/>
      <c r="F89" s="129">
        <f>F90</f>
        <v>200</v>
      </c>
      <c r="G89" s="129">
        <f>G90</f>
        <v>0</v>
      </c>
      <c r="H89" s="129">
        <f>H90</f>
        <v>0</v>
      </c>
      <c r="I89" s="12"/>
      <c r="J89" s="12"/>
      <c r="K89" s="12"/>
      <c r="L89" s="12"/>
      <c r="M89" s="12"/>
      <c r="N89" s="12"/>
      <c r="O89" s="19"/>
    </row>
    <row r="90" spans="1:15" s="2" customFormat="1" ht="30" x14ac:dyDescent="0.25">
      <c r="A90" s="111" t="s">
        <v>54</v>
      </c>
      <c r="B90" s="62" t="s">
        <v>21</v>
      </c>
      <c r="C90" s="62" t="s">
        <v>18</v>
      </c>
      <c r="D90" s="86" t="s">
        <v>112</v>
      </c>
      <c r="E90" s="62" t="s">
        <v>50</v>
      </c>
      <c r="F90" s="88">
        <v>200</v>
      </c>
      <c r="G90" s="88">
        <v>0</v>
      </c>
      <c r="H90" s="88">
        <v>0</v>
      </c>
      <c r="I90" s="12"/>
      <c r="J90" s="12"/>
      <c r="K90" s="12"/>
      <c r="L90" s="12"/>
      <c r="M90" s="12"/>
      <c r="N90" s="12"/>
      <c r="O90" s="19"/>
    </row>
    <row r="91" spans="1:15" s="2" customFormat="1" ht="16.5" x14ac:dyDescent="0.25">
      <c r="A91" s="112" t="s">
        <v>113</v>
      </c>
      <c r="B91" s="127" t="s">
        <v>21</v>
      </c>
      <c r="C91" s="127" t="s">
        <v>18</v>
      </c>
      <c r="D91" s="143" t="s">
        <v>114</v>
      </c>
      <c r="E91" s="127"/>
      <c r="F91" s="129">
        <f>F92</f>
        <v>4.4000000000000004</v>
      </c>
      <c r="G91" s="129">
        <f>G92</f>
        <v>4.4000000000000004</v>
      </c>
      <c r="H91" s="129">
        <f>H92</f>
        <v>4.4000000000000004</v>
      </c>
      <c r="I91" s="12"/>
      <c r="J91" s="12"/>
      <c r="K91" s="12"/>
      <c r="L91" s="12"/>
      <c r="M91" s="12"/>
      <c r="N91" s="12"/>
      <c r="O91" s="19"/>
    </row>
    <row r="92" spans="1:15" s="2" customFormat="1" ht="30" x14ac:dyDescent="0.25">
      <c r="A92" s="126" t="s">
        <v>54</v>
      </c>
      <c r="B92" s="62" t="s">
        <v>21</v>
      </c>
      <c r="C92" s="62" t="s">
        <v>18</v>
      </c>
      <c r="D92" s="86" t="s">
        <v>114</v>
      </c>
      <c r="E92" s="62" t="s">
        <v>50</v>
      </c>
      <c r="F92" s="88">
        <v>4.4000000000000004</v>
      </c>
      <c r="G92" s="88">
        <v>4.4000000000000004</v>
      </c>
      <c r="H92" s="88">
        <v>4.4000000000000004</v>
      </c>
      <c r="I92" s="12"/>
      <c r="J92" s="12"/>
      <c r="K92" s="12"/>
      <c r="L92" s="12"/>
      <c r="M92" s="12"/>
      <c r="N92" s="12"/>
      <c r="O92" s="19"/>
    </row>
    <row r="93" spans="1:15" s="2" customFormat="1" ht="16.5" x14ac:dyDescent="0.25">
      <c r="A93" s="107" t="s">
        <v>115</v>
      </c>
      <c r="B93" s="104" t="s">
        <v>21</v>
      </c>
      <c r="C93" s="104" t="s">
        <v>19</v>
      </c>
      <c r="D93" s="109"/>
      <c r="E93" s="104"/>
      <c r="F93" s="130">
        <f>F94+F98</f>
        <v>404</v>
      </c>
      <c r="G93" s="130">
        <f>G94+G98</f>
        <v>404</v>
      </c>
      <c r="H93" s="130">
        <f>H94+H98</f>
        <v>404</v>
      </c>
      <c r="I93" s="12"/>
      <c r="J93" s="12"/>
      <c r="K93" s="12"/>
      <c r="L93" s="12"/>
      <c r="M93" s="12"/>
      <c r="N93" s="12"/>
      <c r="O93" s="19"/>
    </row>
    <row r="94" spans="1:15" s="2" customFormat="1" ht="49.5" x14ac:dyDescent="0.25">
      <c r="A94" s="77" t="s">
        <v>116</v>
      </c>
      <c r="B94" s="66" t="s">
        <v>21</v>
      </c>
      <c r="C94" s="66" t="s">
        <v>19</v>
      </c>
      <c r="D94" s="67" t="s">
        <v>117</v>
      </c>
      <c r="E94" s="66"/>
      <c r="F94" s="68">
        <f t="shared" ref="F94:H95" si="14">F95</f>
        <v>394</v>
      </c>
      <c r="G94" s="68">
        <f t="shared" si="14"/>
        <v>0</v>
      </c>
      <c r="H94" s="68">
        <f t="shared" si="14"/>
        <v>0</v>
      </c>
      <c r="I94" s="12"/>
      <c r="J94" s="12"/>
      <c r="K94" s="12"/>
      <c r="L94" s="12"/>
      <c r="M94" s="12"/>
      <c r="N94" s="12"/>
      <c r="O94" s="19"/>
    </row>
    <row r="95" spans="1:15" s="2" customFormat="1" ht="33" x14ac:dyDescent="0.25">
      <c r="A95" s="77" t="s">
        <v>118</v>
      </c>
      <c r="B95" s="66" t="s">
        <v>21</v>
      </c>
      <c r="C95" s="66" t="s">
        <v>19</v>
      </c>
      <c r="D95" s="67" t="s">
        <v>119</v>
      </c>
      <c r="E95" s="66"/>
      <c r="F95" s="68">
        <f t="shared" si="14"/>
        <v>394</v>
      </c>
      <c r="G95" s="68">
        <f t="shared" si="14"/>
        <v>0</v>
      </c>
      <c r="H95" s="68">
        <v>0</v>
      </c>
      <c r="I95" s="12"/>
      <c r="J95" s="12"/>
      <c r="K95" s="12"/>
      <c r="L95" s="12"/>
      <c r="M95" s="12"/>
      <c r="N95" s="12"/>
      <c r="O95" s="19"/>
    </row>
    <row r="96" spans="1:15" s="2" customFormat="1" ht="30" x14ac:dyDescent="0.25">
      <c r="A96" s="171" t="s">
        <v>120</v>
      </c>
      <c r="B96" s="127" t="s">
        <v>21</v>
      </c>
      <c r="C96" s="127" t="s">
        <v>19</v>
      </c>
      <c r="D96" s="143" t="s">
        <v>121</v>
      </c>
      <c r="E96" s="127"/>
      <c r="F96" s="129">
        <v>394</v>
      </c>
      <c r="G96" s="129">
        <v>0</v>
      </c>
      <c r="H96" s="129">
        <v>0</v>
      </c>
      <c r="I96" s="12"/>
      <c r="J96" s="12"/>
      <c r="K96" s="12"/>
      <c r="L96" s="12"/>
      <c r="M96" s="12"/>
      <c r="N96" s="12"/>
      <c r="O96" s="19"/>
    </row>
    <row r="97" spans="1:15" s="2" customFormat="1" ht="45" x14ac:dyDescent="0.25">
      <c r="A97" s="172" t="s">
        <v>122</v>
      </c>
      <c r="B97" s="62" t="s">
        <v>21</v>
      </c>
      <c r="C97" s="62" t="s">
        <v>19</v>
      </c>
      <c r="D97" s="86" t="s">
        <v>121</v>
      </c>
      <c r="E97" s="62" t="s">
        <v>123</v>
      </c>
      <c r="F97" s="88">
        <v>394</v>
      </c>
      <c r="G97" s="88">
        <v>0</v>
      </c>
      <c r="H97" s="88">
        <v>0</v>
      </c>
      <c r="I97" s="12"/>
      <c r="J97" s="12"/>
      <c r="K97" s="12"/>
      <c r="L97" s="12"/>
      <c r="M97" s="12"/>
      <c r="N97" s="12"/>
      <c r="O97" s="19"/>
    </row>
    <row r="98" spans="1:15" s="2" customFormat="1" ht="16.5" x14ac:dyDescent="0.25">
      <c r="A98" s="181" t="s">
        <v>75</v>
      </c>
      <c r="B98" s="182" t="s">
        <v>21</v>
      </c>
      <c r="C98" s="182" t="s">
        <v>19</v>
      </c>
      <c r="D98" s="183" t="s">
        <v>72</v>
      </c>
      <c r="E98" s="184"/>
      <c r="F98" s="185">
        <f t="shared" ref="F98:F102" si="15">F99</f>
        <v>10</v>
      </c>
      <c r="G98" s="68">
        <f>G99</f>
        <v>404</v>
      </c>
      <c r="H98" s="68">
        <f>H99</f>
        <v>404</v>
      </c>
      <c r="I98" s="12"/>
      <c r="J98" s="12"/>
      <c r="K98" s="12"/>
      <c r="L98" s="12"/>
      <c r="M98" s="12"/>
      <c r="N98" s="12"/>
      <c r="O98" s="19"/>
    </row>
    <row r="99" spans="1:15" s="39" customFormat="1" ht="16.5" x14ac:dyDescent="0.25">
      <c r="A99" s="69" t="s">
        <v>76</v>
      </c>
      <c r="B99" s="72" t="s">
        <v>21</v>
      </c>
      <c r="C99" s="72" t="s">
        <v>19</v>
      </c>
      <c r="D99" s="71" t="s">
        <v>64</v>
      </c>
      <c r="E99" s="66"/>
      <c r="F99" s="68">
        <f>F102</f>
        <v>10</v>
      </c>
      <c r="G99" s="68">
        <f>G102+G100</f>
        <v>404</v>
      </c>
      <c r="H99" s="68">
        <f>H100+H102</f>
        <v>404</v>
      </c>
      <c r="I99" s="12"/>
      <c r="J99" s="12"/>
      <c r="K99" s="12"/>
      <c r="L99" s="37"/>
      <c r="M99" s="37"/>
      <c r="N99" s="37"/>
      <c r="O99" s="38"/>
    </row>
    <row r="100" spans="1:15" s="2" customFormat="1" ht="42" customHeight="1" x14ac:dyDescent="0.25">
      <c r="A100" s="173" t="s">
        <v>120</v>
      </c>
      <c r="B100" s="62" t="s">
        <v>21</v>
      </c>
      <c r="C100" s="62" t="s">
        <v>19</v>
      </c>
      <c r="D100" s="86" t="s">
        <v>142</v>
      </c>
      <c r="E100" s="62"/>
      <c r="F100" s="88">
        <v>0</v>
      </c>
      <c r="G100" s="88">
        <v>394</v>
      </c>
      <c r="H100" s="88">
        <v>394</v>
      </c>
      <c r="I100" s="12"/>
      <c r="J100" s="12"/>
      <c r="K100" s="12"/>
      <c r="L100" s="12"/>
      <c r="M100" s="12"/>
      <c r="N100" s="12"/>
      <c r="O100" s="19"/>
    </row>
    <row r="101" spans="1:15" s="28" customFormat="1" ht="49.5" x14ac:dyDescent="0.3">
      <c r="A101" s="173" t="s">
        <v>122</v>
      </c>
      <c r="B101" s="62" t="s">
        <v>21</v>
      </c>
      <c r="C101" s="62" t="s">
        <v>19</v>
      </c>
      <c r="D101" s="86" t="s">
        <v>142</v>
      </c>
      <c r="E101" s="62" t="s">
        <v>123</v>
      </c>
      <c r="F101" s="88">
        <v>0</v>
      </c>
      <c r="G101" s="88">
        <v>394</v>
      </c>
      <c r="H101" s="88">
        <v>394</v>
      </c>
      <c r="I101" s="26"/>
      <c r="J101" s="26"/>
      <c r="K101" s="26"/>
      <c r="L101" s="26"/>
      <c r="M101" s="26"/>
      <c r="N101" s="26"/>
      <c r="O101" s="27"/>
    </row>
    <row r="102" spans="1:15" s="28" customFormat="1" ht="18.75" x14ac:dyDescent="0.3">
      <c r="A102" s="175" t="s">
        <v>124</v>
      </c>
      <c r="B102" s="127" t="s">
        <v>21</v>
      </c>
      <c r="C102" s="127" t="s">
        <v>19</v>
      </c>
      <c r="D102" s="143" t="s">
        <v>125</v>
      </c>
      <c r="E102" s="127"/>
      <c r="F102" s="129">
        <f t="shared" si="15"/>
        <v>10</v>
      </c>
      <c r="G102" s="129">
        <v>10</v>
      </c>
      <c r="H102" s="129">
        <v>10</v>
      </c>
      <c r="I102" s="26"/>
      <c r="J102" s="26"/>
      <c r="K102" s="26"/>
      <c r="L102" s="26"/>
      <c r="M102" s="26"/>
      <c r="N102" s="26"/>
      <c r="O102" s="27"/>
    </row>
    <row r="103" spans="1:15" s="28" customFormat="1" ht="33" x14ac:dyDescent="0.3">
      <c r="A103" s="177" t="s">
        <v>54</v>
      </c>
      <c r="B103" s="178" t="s">
        <v>21</v>
      </c>
      <c r="C103" s="178" t="s">
        <v>19</v>
      </c>
      <c r="D103" s="179" t="s">
        <v>125</v>
      </c>
      <c r="E103" s="178" t="s">
        <v>50</v>
      </c>
      <c r="F103" s="180">
        <v>10</v>
      </c>
      <c r="G103" s="180">
        <v>10</v>
      </c>
      <c r="H103" s="180">
        <v>10</v>
      </c>
      <c r="I103" s="26"/>
      <c r="J103" s="26"/>
      <c r="K103" s="26"/>
      <c r="L103" s="26"/>
      <c r="M103" s="26"/>
      <c r="N103" s="26"/>
      <c r="O103" s="27"/>
    </row>
    <row r="104" spans="1:15" s="28" customFormat="1" ht="18.75" x14ac:dyDescent="0.3">
      <c r="A104" s="103" t="s">
        <v>67</v>
      </c>
      <c r="B104" s="117" t="s">
        <v>21</v>
      </c>
      <c r="C104" s="117" t="s">
        <v>20</v>
      </c>
      <c r="D104" s="121"/>
      <c r="E104" s="122"/>
      <c r="F104" s="123">
        <f t="shared" ref="F104:H105" si="16">F105</f>
        <v>21329.600000000002</v>
      </c>
      <c r="G104" s="123">
        <f t="shared" si="16"/>
        <v>12505.174999999999</v>
      </c>
      <c r="H104" s="123">
        <f t="shared" si="16"/>
        <v>11237.625</v>
      </c>
      <c r="I104" s="26"/>
      <c r="J104" s="26"/>
      <c r="K104" s="26"/>
      <c r="L104" s="26"/>
      <c r="M104" s="26"/>
      <c r="N104" s="26"/>
      <c r="O104" s="27"/>
    </row>
    <row r="105" spans="1:15" s="28" customFormat="1" ht="49.5" x14ac:dyDescent="0.3">
      <c r="A105" s="69" t="s">
        <v>136</v>
      </c>
      <c r="B105" s="72" t="s">
        <v>21</v>
      </c>
      <c r="C105" s="72" t="s">
        <v>20</v>
      </c>
      <c r="D105" s="73">
        <v>100000000</v>
      </c>
      <c r="E105" s="62"/>
      <c r="F105" s="79">
        <f t="shared" si="16"/>
        <v>21329.600000000002</v>
      </c>
      <c r="G105" s="79">
        <f t="shared" si="16"/>
        <v>12505.174999999999</v>
      </c>
      <c r="H105" s="79">
        <f t="shared" si="16"/>
        <v>11237.625</v>
      </c>
      <c r="I105" s="26"/>
      <c r="J105" s="26"/>
      <c r="K105" s="26"/>
      <c r="L105" s="26"/>
      <c r="M105" s="26"/>
      <c r="N105" s="26"/>
      <c r="O105" s="27"/>
    </row>
    <row r="106" spans="1:15" s="28" customFormat="1" ht="66.75" x14ac:dyDescent="0.3">
      <c r="A106" s="169" t="s">
        <v>99</v>
      </c>
      <c r="B106" s="72" t="s">
        <v>21</v>
      </c>
      <c r="C106" s="72" t="s">
        <v>20</v>
      </c>
      <c r="D106" s="90">
        <v>100200000</v>
      </c>
      <c r="E106" s="62"/>
      <c r="F106" s="79">
        <f>F107+F109+F111+F115+F113</f>
        <v>21329.600000000002</v>
      </c>
      <c r="G106" s="79">
        <f>G107+G109+G111+G115</f>
        <v>12505.174999999999</v>
      </c>
      <c r="H106" s="79">
        <f>H107+H109+H111+H115</f>
        <v>11237.625</v>
      </c>
      <c r="I106" s="26"/>
      <c r="J106" s="26"/>
      <c r="K106" s="26"/>
      <c r="L106" s="26"/>
      <c r="M106" s="26"/>
      <c r="N106" s="26"/>
      <c r="O106" s="27"/>
    </row>
    <row r="107" spans="1:15" s="28" customFormat="1" ht="21" customHeight="1" x14ac:dyDescent="0.3">
      <c r="A107" s="112" t="s">
        <v>70</v>
      </c>
      <c r="B107" s="127" t="s">
        <v>21</v>
      </c>
      <c r="C107" s="127" t="s">
        <v>20</v>
      </c>
      <c r="D107" s="128">
        <v>100225190</v>
      </c>
      <c r="E107" s="127"/>
      <c r="F107" s="129">
        <f>F108</f>
        <v>15358.36</v>
      </c>
      <c r="G107" s="129">
        <f>G108</f>
        <v>9220.25</v>
      </c>
      <c r="H107" s="129">
        <f>H108</f>
        <v>6550.55</v>
      </c>
      <c r="I107" s="26"/>
      <c r="J107" s="26"/>
      <c r="K107" s="26"/>
      <c r="L107" s="26"/>
      <c r="M107" s="26"/>
      <c r="N107" s="26"/>
      <c r="O107" s="27"/>
    </row>
    <row r="108" spans="1:15" s="28" customFormat="1" ht="30" x14ac:dyDescent="0.3">
      <c r="A108" s="111" t="s">
        <v>54</v>
      </c>
      <c r="B108" s="62" t="s">
        <v>21</v>
      </c>
      <c r="C108" s="62" t="s">
        <v>20</v>
      </c>
      <c r="D108" s="63">
        <v>100225190</v>
      </c>
      <c r="E108" s="64" t="s">
        <v>50</v>
      </c>
      <c r="F108" s="88">
        <v>15358.36</v>
      </c>
      <c r="G108" s="88">
        <v>9220.25</v>
      </c>
      <c r="H108" s="88">
        <v>6550.55</v>
      </c>
      <c r="I108" s="26"/>
      <c r="J108" s="26"/>
      <c r="K108" s="26"/>
      <c r="L108" s="26"/>
      <c r="M108" s="26"/>
      <c r="N108" s="26"/>
      <c r="O108" s="27"/>
    </row>
    <row r="109" spans="1:15" s="28" customFormat="1" ht="18.75" x14ac:dyDescent="0.3">
      <c r="A109" s="112" t="s">
        <v>68</v>
      </c>
      <c r="B109" s="127" t="s">
        <v>21</v>
      </c>
      <c r="C109" s="127" t="s">
        <v>20</v>
      </c>
      <c r="D109" s="128">
        <v>100225210</v>
      </c>
      <c r="E109" s="127"/>
      <c r="F109" s="129">
        <v>700</v>
      </c>
      <c r="G109" s="129">
        <f>G110</f>
        <v>500</v>
      </c>
      <c r="H109" s="129">
        <f>H110</f>
        <v>500</v>
      </c>
      <c r="I109" s="26"/>
      <c r="J109" s="26"/>
      <c r="K109" s="26"/>
      <c r="L109" s="26"/>
      <c r="M109" s="26"/>
      <c r="N109" s="26"/>
      <c r="O109" s="27"/>
    </row>
    <row r="110" spans="1:15" s="28" customFormat="1" ht="30" x14ac:dyDescent="0.3">
      <c r="A110" s="111" t="s">
        <v>54</v>
      </c>
      <c r="B110" s="62" t="s">
        <v>21</v>
      </c>
      <c r="C110" s="62" t="s">
        <v>20</v>
      </c>
      <c r="D110" s="63">
        <v>100225210</v>
      </c>
      <c r="E110" s="64" t="s">
        <v>50</v>
      </c>
      <c r="F110" s="76">
        <v>700</v>
      </c>
      <c r="G110" s="76">
        <v>500</v>
      </c>
      <c r="H110" s="76">
        <v>500</v>
      </c>
      <c r="I110" s="26"/>
      <c r="J110" s="26"/>
      <c r="K110" s="26"/>
      <c r="L110" s="26"/>
      <c r="M110" s="26"/>
      <c r="N110" s="26"/>
      <c r="O110" s="27"/>
    </row>
    <row r="111" spans="1:15" s="28" customFormat="1" ht="18.75" x14ac:dyDescent="0.3">
      <c r="A111" s="112" t="s">
        <v>87</v>
      </c>
      <c r="B111" s="127" t="s">
        <v>21</v>
      </c>
      <c r="C111" s="127" t="s">
        <v>20</v>
      </c>
      <c r="D111" s="128">
        <v>100225220</v>
      </c>
      <c r="E111" s="127"/>
      <c r="F111" s="129">
        <f>F112</f>
        <v>300</v>
      </c>
      <c r="G111" s="129">
        <f>G112</f>
        <v>200</v>
      </c>
      <c r="H111" s="129">
        <f>H112</f>
        <v>200</v>
      </c>
      <c r="I111" s="26"/>
      <c r="J111" s="26"/>
      <c r="K111" s="26"/>
      <c r="L111" s="26"/>
      <c r="M111" s="26"/>
      <c r="N111" s="26"/>
      <c r="O111" s="27"/>
    </row>
    <row r="112" spans="1:15" s="28" customFormat="1" ht="30" x14ac:dyDescent="0.3">
      <c r="A112" s="111" t="s">
        <v>54</v>
      </c>
      <c r="B112" s="62" t="s">
        <v>21</v>
      </c>
      <c r="C112" s="62" t="s">
        <v>20</v>
      </c>
      <c r="D112" s="63">
        <v>100225220</v>
      </c>
      <c r="E112" s="64" t="s">
        <v>50</v>
      </c>
      <c r="F112" s="76">
        <v>300</v>
      </c>
      <c r="G112" s="76">
        <v>200</v>
      </c>
      <c r="H112" s="76">
        <v>200</v>
      </c>
      <c r="I112" s="26"/>
      <c r="J112" s="26"/>
      <c r="K112" s="26"/>
      <c r="L112" s="26"/>
      <c r="M112" s="26"/>
      <c r="N112" s="26"/>
      <c r="O112" s="27"/>
    </row>
    <row r="113" spans="1:15" ht="45" x14ac:dyDescent="0.25">
      <c r="A113" s="111" t="s">
        <v>140</v>
      </c>
      <c r="B113" s="62" t="s">
        <v>21</v>
      </c>
      <c r="C113" s="62" t="s">
        <v>20</v>
      </c>
      <c r="D113" s="63" t="s">
        <v>143</v>
      </c>
      <c r="E113" s="64"/>
      <c r="F113" s="76">
        <f>F114</f>
        <v>71.239999999999995</v>
      </c>
      <c r="G113" s="76">
        <f>G114</f>
        <v>0</v>
      </c>
      <c r="H113" s="76">
        <f>H114</f>
        <v>0</v>
      </c>
    </row>
    <row r="114" spans="1:15" ht="30" x14ac:dyDescent="0.25">
      <c r="A114" s="111" t="s">
        <v>54</v>
      </c>
      <c r="B114" s="62" t="s">
        <v>21</v>
      </c>
      <c r="C114" s="62" t="s">
        <v>20</v>
      </c>
      <c r="D114" s="63" t="s">
        <v>143</v>
      </c>
      <c r="E114" s="64" t="s">
        <v>50</v>
      </c>
      <c r="F114" s="76">
        <v>71.239999999999995</v>
      </c>
      <c r="G114" s="76">
        <v>0</v>
      </c>
      <c r="H114" s="76">
        <v>0</v>
      </c>
    </row>
    <row r="115" spans="1:15" ht="17.25" customHeight="1" x14ac:dyDescent="0.25">
      <c r="A115" s="112" t="s">
        <v>69</v>
      </c>
      <c r="B115" s="127" t="s">
        <v>21</v>
      </c>
      <c r="C115" s="127" t="s">
        <v>20</v>
      </c>
      <c r="D115" s="128">
        <v>100225230</v>
      </c>
      <c r="E115" s="127"/>
      <c r="F115" s="129">
        <f>F116</f>
        <v>4900</v>
      </c>
      <c r="G115" s="129">
        <f>G116</f>
        <v>2584.9250000000002</v>
      </c>
      <c r="H115" s="129">
        <f>H116</f>
        <v>3987.0749999999998</v>
      </c>
    </row>
    <row r="116" spans="1:15" ht="19.5" customHeight="1" x14ac:dyDescent="0.25">
      <c r="A116" s="111" t="s">
        <v>54</v>
      </c>
      <c r="B116" s="62" t="s">
        <v>21</v>
      </c>
      <c r="C116" s="62" t="s">
        <v>20</v>
      </c>
      <c r="D116" s="63">
        <v>100225230</v>
      </c>
      <c r="E116" s="64" t="s">
        <v>50</v>
      </c>
      <c r="F116" s="76">
        <v>4900</v>
      </c>
      <c r="G116" s="76">
        <v>2584.9250000000002</v>
      </c>
      <c r="H116" s="76">
        <v>3987.0749999999998</v>
      </c>
    </row>
    <row r="117" spans="1:15" ht="18.75" customHeight="1" x14ac:dyDescent="0.25">
      <c r="A117" s="155" t="s">
        <v>11</v>
      </c>
      <c r="B117" s="148" t="s">
        <v>23</v>
      </c>
      <c r="C117" s="157"/>
      <c r="D117" s="158"/>
      <c r="E117" s="157"/>
      <c r="F117" s="150">
        <f>F118</f>
        <v>13</v>
      </c>
      <c r="G117" s="150">
        <f>G118</f>
        <v>13</v>
      </c>
      <c r="H117" s="150">
        <f>H118</f>
        <v>13</v>
      </c>
    </row>
    <row r="118" spans="1:15" s="2" customFormat="1" ht="17.25" customHeight="1" x14ac:dyDescent="0.25">
      <c r="A118" s="113" t="s">
        <v>2</v>
      </c>
      <c r="B118" s="108" t="str">
        <f>B$117</f>
        <v>07</v>
      </c>
      <c r="C118" s="104" t="s">
        <v>23</v>
      </c>
      <c r="D118" s="109"/>
      <c r="E118" s="104"/>
      <c r="F118" s="130">
        <f t="shared" ref="F118:H119" si="17">F119</f>
        <v>13</v>
      </c>
      <c r="G118" s="130">
        <f t="shared" si="17"/>
        <v>13</v>
      </c>
      <c r="H118" s="130">
        <f t="shared" si="17"/>
        <v>13</v>
      </c>
      <c r="I118" s="12"/>
      <c r="J118" s="12"/>
      <c r="K118" s="12"/>
      <c r="L118" s="12"/>
      <c r="M118" s="12"/>
      <c r="N118" s="12"/>
      <c r="O118" s="19"/>
    </row>
    <row r="119" spans="1:15" s="2" customFormat="1" ht="17.25" customHeight="1" x14ac:dyDescent="0.25">
      <c r="A119" s="141" t="s">
        <v>75</v>
      </c>
      <c r="B119" s="72" t="s">
        <v>23</v>
      </c>
      <c r="C119" s="72" t="s">
        <v>23</v>
      </c>
      <c r="D119" s="71" t="s">
        <v>72</v>
      </c>
      <c r="E119" s="66"/>
      <c r="F119" s="68">
        <f t="shared" si="17"/>
        <v>13</v>
      </c>
      <c r="G119" s="68">
        <f t="shared" si="17"/>
        <v>13</v>
      </c>
      <c r="H119" s="68">
        <f t="shared" si="17"/>
        <v>13</v>
      </c>
      <c r="I119" s="12"/>
      <c r="J119" s="12"/>
      <c r="K119" s="12"/>
      <c r="L119" s="12"/>
      <c r="M119" s="12"/>
      <c r="N119" s="12"/>
      <c r="O119" s="19"/>
    </row>
    <row r="120" spans="1:15" ht="16.5" x14ac:dyDescent="0.25">
      <c r="A120" s="82" t="s">
        <v>76</v>
      </c>
      <c r="B120" s="72" t="s">
        <v>23</v>
      </c>
      <c r="C120" s="72" t="s">
        <v>23</v>
      </c>
      <c r="D120" s="71" t="s">
        <v>64</v>
      </c>
      <c r="E120" s="72"/>
      <c r="F120" s="68">
        <f t="shared" ref="F120:H121" si="18">F121</f>
        <v>13</v>
      </c>
      <c r="G120" s="68">
        <f t="shared" si="18"/>
        <v>13</v>
      </c>
      <c r="H120" s="68">
        <f t="shared" si="18"/>
        <v>13</v>
      </c>
      <c r="I120" s="12"/>
      <c r="J120" s="12"/>
      <c r="K120" s="12"/>
      <c r="L120" s="12"/>
      <c r="M120" s="12"/>
      <c r="N120" s="12"/>
    </row>
    <row r="121" spans="1:15" s="14" customFormat="1" ht="18" customHeight="1" x14ac:dyDescent="0.25">
      <c r="A121" s="112" t="s">
        <v>56</v>
      </c>
      <c r="B121" s="127" t="s">
        <v>23</v>
      </c>
      <c r="C121" s="127" t="s">
        <v>23</v>
      </c>
      <c r="D121" s="143" t="s">
        <v>81</v>
      </c>
      <c r="E121" s="127"/>
      <c r="F121" s="129">
        <f t="shared" si="18"/>
        <v>13</v>
      </c>
      <c r="G121" s="129">
        <f t="shared" si="18"/>
        <v>13</v>
      </c>
      <c r="H121" s="129">
        <f t="shared" si="18"/>
        <v>13</v>
      </c>
      <c r="I121" s="24"/>
      <c r="J121" s="24"/>
      <c r="K121" s="24"/>
      <c r="L121" s="24"/>
      <c r="M121" s="24"/>
      <c r="N121" s="24"/>
      <c r="O121" s="25"/>
    </row>
    <row r="122" spans="1:15" s="14" customFormat="1" ht="18" customHeight="1" x14ac:dyDescent="0.25">
      <c r="A122" s="111" t="s">
        <v>54</v>
      </c>
      <c r="B122" s="62" t="s">
        <v>23</v>
      </c>
      <c r="C122" s="62" t="s">
        <v>23</v>
      </c>
      <c r="D122" s="86" t="s">
        <v>81</v>
      </c>
      <c r="E122" s="64" t="s">
        <v>50</v>
      </c>
      <c r="F122" s="88">
        <v>13</v>
      </c>
      <c r="G122" s="88">
        <v>13</v>
      </c>
      <c r="H122" s="88">
        <v>13</v>
      </c>
      <c r="I122" s="24"/>
      <c r="J122" s="24"/>
      <c r="K122" s="24"/>
      <c r="L122" s="24"/>
      <c r="M122" s="24"/>
      <c r="N122" s="24"/>
      <c r="O122" s="25"/>
    </row>
    <row r="123" spans="1:15" s="14" customFormat="1" ht="16.5" customHeight="1" x14ac:dyDescent="0.25">
      <c r="A123" s="155" t="s">
        <v>47</v>
      </c>
      <c r="B123" s="148" t="s">
        <v>25</v>
      </c>
      <c r="C123" s="157"/>
      <c r="D123" s="158"/>
      <c r="E123" s="157"/>
      <c r="F123" s="150">
        <f>F124</f>
        <v>20290.099999999999</v>
      </c>
      <c r="G123" s="150">
        <f>G124</f>
        <v>20190.099999999999</v>
      </c>
      <c r="H123" s="150">
        <f>H124</f>
        <v>20190.099999999999</v>
      </c>
      <c r="I123" s="24"/>
      <c r="J123" s="24"/>
      <c r="K123" s="24"/>
      <c r="L123" s="24"/>
      <c r="M123" s="24"/>
      <c r="N123" s="24"/>
      <c r="O123" s="25"/>
    </row>
    <row r="124" spans="1:15" ht="20.25" customHeight="1" x14ac:dyDescent="0.25">
      <c r="A124" s="107" t="s">
        <v>32</v>
      </c>
      <c r="B124" s="104" t="s">
        <v>25</v>
      </c>
      <c r="C124" s="124" t="s">
        <v>18</v>
      </c>
      <c r="D124" s="109"/>
      <c r="E124" s="104"/>
      <c r="F124" s="130">
        <f t="shared" ref="F124:H125" si="19">F125</f>
        <v>20290.099999999999</v>
      </c>
      <c r="G124" s="130">
        <f t="shared" si="19"/>
        <v>20190.099999999999</v>
      </c>
      <c r="H124" s="130">
        <f t="shared" si="19"/>
        <v>20190.099999999999</v>
      </c>
      <c r="I124" s="12"/>
      <c r="J124" s="12"/>
      <c r="K124" s="12"/>
      <c r="L124" s="12"/>
      <c r="M124" s="12"/>
      <c r="N124" s="12"/>
    </row>
    <row r="125" spans="1:15" ht="20.25" customHeight="1" x14ac:dyDescent="0.25">
      <c r="A125" s="141" t="s">
        <v>75</v>
      </c>
      <c r="B125" s="72" t="s">
        <v>25</v>
      </c>
      <c r="C125" s="72" t="s">
        <v>18</v>
      </c>
      <c r="D125" s="71" t="s">
        <v>72</v>
      </c>
      <c r="E125" s="66"/>
      <c r="F125" s="68">
        <f t="shared" si="19"/>
        <v>20290.099999999999</v>
      </c>
      <c r="G125" s="68">
        <f>G126</f>
        <v>20190.099999999999</v>
      </c>
      <c r="H125" s="68">
        <f t="shared" si="19"/>
        <v>20190.099999999999</v>
      </c>
      <c r="I125" s="53"/>
      <c r="J125" s="53"/>
      <c r="K125" s="53"/>
      <c r="L125" s="12"/>
      <c r="M125" s="12"/>
      <c r="N125" s="12"/>
    </row>
    <row r="126" spans="1:15" ht="15.75" customHeight="1" x14ac:dyDescent="0.3">
      <c r="A126" s="82" t="s">
        <v>76</v>
      </c>
      <c r="B126" s="72" t="s">
        <v>25</v>
      </c>
      <c r="C126" s="72" t="s">
        <v>18</v>
      </c>
      <c r="D126" s="71" t="s">
        <v>64</v>
      </c>
      <c r="E126" s="72"/>
      <c r="F126" s="68">
        <f>F129+F127</f>
        <v>20290.099999999999</v>
      </c>
      <c r="G126" s="68">
        <f>G129+G127</f>
        <v>20190.099999999999</v>
      </c>
      <c r="H126" s="68">
        <f>H129+H127</f>
        <v>20190.099999999999</v>
      </c>
      <c r="I126" s="36"/>
      <c r="O126" s="1"/>
    </row>
    <row r="127" spans="1:15" s="51" customFormat="1" ht="23.25" customHeight="1" x14ac:dyDescent="0.25">
      <c r="A127" s="136" t="s">
        <v>84</v>
      </c>
      <c r="B127" s="127" t="s">
        <v>25</v>
      </c>
      <c r="C127" s="127" t="s">
        <v>18</v>
      </c>
      <c r="D127" s="143" t="s">
        <v>83</v>
      </c>
      <c r="E127" s="144"/>
      <c r="F127" s="129">
        <f>F128</f>
        <v>20180.099999999999</v>
      </c>
      <c r="G127" s="129">
        <f>G128</f>
        <v>20180.099999999999</v>
      </c>
      <c r="H127" s="129">
        <f>H128</f>
        <v>20180.099999999999</v>
      </c>
    </row>
    <row r="128" spans="1:15" ht="20.25" customHeight="1" x14ac:dyDescent="0.25">
      <c r="A128" s="111" t="s">
        <v>85</v>
      </c>
      <c r="B128" s="62" t="s">
        <v>25</v>
      </c>
      <c r="C128" s="62" t="s">
        <v>18</v>
      </c>
      <c r="D128" s="86" t="s">
        <v>83</v>
      </c>
      <c r="E128" s="62" t="s">
        <v>86</v>
      </c>
      <c r="F128" s="88">
        <v>20180.099999999999</v>
      </c>
      <c r="G128" s="88">
        <v>20180.099999999999</v>
      </c>
      <c r="H128" s="88">
        <v>20180.099999999999</v>
      </c>
      <c r="I128" s="12"/>
      <c r="J128" s="12"/>
      <c r="K128" s="12"/>
      <c r="L128" s="12"/>
      <c r="M128" s="12"/>
      <c r="N128" s="12"/>
    </row>
    <row r="129" spans="1:14" ht="17.25" customHeight="1" x14ac:dyDescent="0.25">
      <c r="A129" s="112" t="s">
        <v>71</v>
      </c>
      <c r="B129" s="127" t="s">
        <v>25</v>
      </c>
      <c r="C129" s="127" t="s">
        <v>18</v>
      </c>
      <c r="D129" s="143" t="s">
        <v>82</v>
      </c>
      <c r="E129" s="127"/>
      <c r="F129" s="129">
        <f>F130</f>
        <v>110</v>
      </c>
      <c r="G129" s="129">
        <f>G130</f>
        <v>10</v>
      </c>
      <c r="H129" s="129">
        <f>H130</f>
        <v>10</v>
      </c>
      <c r="I129" s="34"/>
      <c r="J129" s="34"/>
      <c r="K129" s="34"/>
      <c r="L129" s="15"/>
      <c r="M129" s="15"/>
      <c r="N129" s="15"/>
    </row>
    <row r="130" spans="1:14" ht="18.75" customHeight="1" x14ac:dyDescent="0.25">
      <c r="A130" s="111" t="s">
        <v>54</v>
      </c>
      <c r="B130" s="62" t="s">
        <v>25</v>
      </c>
      <c r="C130" s="62" t="s">
        <v>18</v>
      </c>
      <c r="D130" s="86" t="s">
        <v>82</v>
      </c>
      <c r="E130" s="64" t="s">
        <v>50</v>
      </c>
      <c r="F130" s="88">
        <v>110</v>
      </c>
      <c r="G130" s="88">
        <v>10</v>
      </c>
      <c r="H130" s="88">
        <v>10</v>
      </c>
      <c r="I130" s="45"/>
      <c r="J130" s="45"/>
      <c r="K130" s="45"/>
    </row>
    <row r="131" spans="1:14" ht="53.25" customHeight="1" x14ac:dyDescent="0.25">
      <c r="A131" s="160" t="s">
        <v>12</v>
      </c>
      <c r="B131" s="152" t="s">
        <v>22</v>
      </c>
      <c r="C131" s="152"/>
      <c r="D131" s="153"/>
      <c r="E131" s="152"/>
      <c r="F131" s="154">
        <f t="shared" ref="F131:H132" si="20">F132</f>
        <v>1253</v>
      </c>
      <c r="G131" s="154">
        <f t="shared" si="20"/>
        <v>1253</v>
      </c>
      <c r="H131" s="154">
        <f t="shared" si="20"/>
        <v>1253</v>
      </c>
      <c r="I131" s="45"/>
      <c r="J131" s="45"/>
      <c r="K131" s="45"/>
    </row>
    <row r="132" spans="1:14" ht="18.75" customHeight="1" x14ac:dyDescent="0.25">
      <c r="A132" s="107" t="s">
        <v>34</v>
      </c>
      <c r="B132" s="104" t="s">
        <v>22</v>
      </c>
      <c r="C132" s="104" t="s">
        <v>18</v>
      </c>
      <c r="D132" s="109"/>
      <c r="E132" s="104"/>
      <c r="F132" s="130">
        <f>F133</f>
        <v>1253</v>
      </c>
      <c r="G132" s="130">
        <f t="shared" si="20"/>
        <v>1253</v>
      </c>
      <c r="H132" s="130">
        <f t="shared" si="20"/>
        <v>1253</v>
      </c>
      <c r="I132" s="61"/>
      <c r="J132" s="61"/>
      <c r="K132" s="61"/>
      <c r="L132" s="48"/>
    </row>
    <row r="133" spans="1:14" ht="18.75" customHeight="1" x14ac:dyDescent="0.25">
      <c r="A133" s="77" t="s">
        <v>75</v>
      </c>
      <c r="B133" s="72" t="s">
        <v>22</v>
      </c>
      <c r="C133" s="72" t="s">
        <v>18</v>
      </c>
      <c r="D133" s="71" t="s">
        <v>72</v>
      </c>
      <c r="E133" s="66"/>
      <c r="F133" s="68">
        <f>F134</f>
        <v>1253</v>
      </c>
      <c r="G133" s="68">
        <f t="shared" ref="G133:H135" si="21">G134</f>
        <v>1253</v>
      </c>
      <c r="H133" s="68">
        <f t="shared" si="21"/>
        <v>1253</v>
      </c>
      <c r="I133" s="45"/>
      <c r="J133" s="45"/>
      <c r="K133" s="45"/>
      <c r="L133" s="49"/>
    </row>
    <row r="134" spans="1:14" ht="18.75" customHeight="1" x14ac:dyDescent="0.25">
      <c r="A134" s="82" t="s">
        <v>76</v>
      </c>
      <c r="B134" s="72" t="s">
        <v>22</v>
      </c>
      <c r="C134" s="72" t="s">
        <v>18</v>
      </c>
      <c r="D134" s="71" t="s">
        <v>64</v>
      </c>
      <c r="E134" s="66"/>
      <c r="F134" s="68">
        <f>F135</f>
        <v>1253</v>
      </c>
      <c r="G134" s="68">
        <f t="shared" si="21"/>
        <v>1253</v>
      </c>
      <c r="H134" s="68">
        <f t="shared" si="21"/>
        <v>1253</v>
      </c>
      <c r="I134" s="54"/>
      <c r="J134" s="45"/>
      <c r="K134" s="45"/>
      <c r="L134" s="48"/>
    </row>
    <row r="135" spans="1:14" ht="58.5" customHeight="1" x14ac:dyDescent="0.25">
      <c r="A135" s="159" t="s">
        <v>126</v>
      </c>
      <c r="B135" s="127" t="s">
        <v>22</v>
      </c>
      <c r="C135" s="127" t="s">
        <v>18</v>
      </c>
      <c r="D135" s="128">
        <v>2050082100</v>
      </c>
      <c r="E135" s="127"/>
      <c r="F135" s="129">
        <f>F136</f>
        <v>1253</v>
      </c>
      <c r="G135" s="129">
        <f t="shared" si="21"/>
        <v>1253</v>
      </c>
      <c r="H135" s="129">
        <f t="shared" si="21"/>
        <v>1253</v>
      </c>
      <c r="I135" s="45"/>
      <c r="J135" s="45"/>
      <c r="K135" s="45"/>
      <c r="L135" s="23"/>
      <c r="M135" s="23"/>
      <c r="N135" s="23"/>
    </row>
    <row r="136" spans="1:14" ht="26.25" customHeight="1" x14ac:dyDescent="0.25">
      <c r="A136" s="111" t="s">
        <v>0</v>
      </c>
      <c r="B136" s="64" t="s">
        <v>22</v>
      </c>
      <c r="C136" s="64" t="s">
        <v>18</v>
      </c>
      <c r="D136" s="75">
        <v>2050082100</v>
      </c>
      <c r="E136" s="64" t="s">
        <v>1</v>
      </c>
      <c r="F136" s="76">
        <v>1253</v>
      </c>
      <c r="G136" s="76">
        <v>1253</v>
      </c>
      <c r="H136" s="76">
        <v>1253</v>
      </c>
      <c r="I136" s="45"/>
      <c r="J136" s="45"/>
      <c r="K136" s="45"/>
    </row>
    <row r="137" spans="1:14" ht="17.25" customHeight="1" x14ac:dyDescent="0.25">
      <c r="A137" s="160" t="s">
        <v>39</v>
      </c>
      <c r="B137" s="152" t="s">
        <v>28</v>
      </c>
      <c r="C137" s="152"/>
      <c r="D137" s="153"/>
      <c r="E137" s="152"/>
      <c r="F137" s="154">
        <f t="shared" ref="F137:H138" si="22">F138</f>
        <v>44.3</v>
      </c>
      <c r="G137" s="154">
        <f t="shared" si="22"/>
        <v>44.3</v>
      </c>
      <c r="H137" s="154">
        <f t="shared" si="22"/>
        <v>44.3</v>
      </c>
      <c r="I137" s="45"/>
      <c r="J137" s="45"/>
      <c r="K137" s="45"/>
    </row>
    <row r="138" spans="1:14" ht="32.25" customHeight="1" x14ac:dyDescent="0.25">
      <c r="A138" s="107" t="s">
        <v>6</v>
      </c>
      <c r="B138" s="104" t="s">
        <v>28</v>
      </c>
      <c r="C138" s="104" t="s">
        <v>18</v>
      </c>
      <c r="D138" s="109"/>
      <c r="E138" s="125"/>
      <c r="F138" s="130">
        <f t="shared" si="22"/>
        <v>44.3</v>
      </c>
      <c r="G138" s="130">
        <f>G139+G145</f>
        <v>44.3</v>
      </c>
      <c r="H138" s="130">
        <f>H139+H145</f>
        <v>44.3</v>
      </c>
      <c r="I138" s="45"/>
      <c r="J138" s="45"/>
      <c r="K138" s="45"/>
    </row>
    <row r="139" spans="1:14" ht="21" customHeight="1" x14ac:dyDescent="0.25">
      <c r="A139" s="169" t="s">
        <v>127</v>
      </c>
      <c r="B139" s="72" t="s">
        <v>28</v>
      </c>
      <c r="C139" s="72" t="s">
        <v>18</v>
      </c>
      <c r="D139" s="71" t="s">
        <v>128</v>
      </c>
      <c r="E139" s="72"/>
      <c r="F139" s="79">
        <f t="shared" ref="F139:F140" si="23">F140</f>
        <v>44.3</v>
      </c>
      <c r="G139" s="79">
        <v>0</v>
      </c>
      <c r="H139" s="79">
        <v>0</v>
      </c>
      <c r="I139" s="45"/>
      <c r="J139" s="45"/>
      <c r="K139" s="45"/>
    </row>
    <row r="140" spans="1:14" ht="21" customHeight="1" x14ac:dyDescent="0.25">
      <c r="A140" s="169" t="s">
        <v>129</v>
      </c>
      <c r="B140" s="72" t="s">
        <v>28</v>
      </c>
      <c r="C140" s="72" t="s">
        <v>18</v>
      </c>
      <c r="D140" s="71" t="s">
        <v>130</v>
      </c>
      <c r="E140" s="72"/>
      <c r="F140" s="79">
        <f t="shared" si="23"/>
        <v>44.3</v>
      </c>
      <c r="G140" s="79">
        <v>0</v>
      </c>
      <c r="H140" s="79">
        <v>0</v>
      </c>
      <c r="I140" s="45"/>
      <c r="J140" s="45"/>
      <c r="K140" s="45"/>
    </row>
    <row r="141" spans="1:14" ht="18" customHeight="1" x14ac:dyDescent="0.25">
      <c r="A141" s="145" t="s">
        <v>53</v>
      </c>
      <c r="B141" s="100" t="s">
        <v>28</v>
      </c>
      <c r="C141" s="100" t="s">
        <v>18</v>
      </c>
      <c r="D141" s="101" t="s">
        <v>131</v>
      </c>
      <c r="E141" s="100"/>
      <c r="F141" s="102">
        <f>F142</f>
        <v>44.3</v>
      </c>
      <c r="G141" s="102">
        <v>0</v>
      </c>
      <c r="H141" s="102">
        <v>0</v>
      </c>
      <c r="I141" s="45"/>
      <c r="J141" s="45"/>
      <c r="K141" s="45"/>
    </row>
    <row r="142" spans="1:14" ht="14.45" customHeight="1" x14ac:dyDescent="0.25">
      <c r="A142" s="126" t="s">
        <v>54</v>
      </c>
      <c r="B142" s="64" t="s">
        <v>93</v>
      </c>
      <c r="C142" s="64" t="s">
        <v>94</v>
      </c>
      <c r="D142" s="86" t="s">
        <v>131</v>
      </c>
      <c r="E142" s="64" t="s">
        <v>50</v>
      </c>
      <c r="F142" s="88">
        <v>44.3</v>
      </c>
      <c r="G142" s="88">
        <v>0</v>
      </c>
      <c r="H142" s="88">
        <v>0</v>
      </c>
      <c r="I142" s="45"/>
      <c r="J142" s="45"/>
      <c r="K142" s="45"/>
    </row>
    <row r="143" spans="1:14" ht="14.45" customHeight="1" x14ac:dyDescent="0.25">
      <c r="A143" s="77" t="s">
        <v>75</v>
      </c>
      <c r="B143" s="72" t="s">
        <v>28</v>
      </c>
      <c r="C143" s="72" t="s">
        <v>18</v>
      </c>
      <c r="D143" s="71" t="s">
        <v>72</v>
      </c>
      <c r="E143" s="66"/>
      <c r="F143" s="68">
        <f>F144</f>
        <v>0</v>
      </c>
      <c r="G143" s="68">
        <f t="shared" ref="G143:H143" si="24">G144</f>
        <v>44.3</v>
      </c>
      <c r="H143" s="68">
        <f t="shared" si="24"/>
        <v>44.3</v>
      </c>
      <c r="I143" s="46"/>
      <c r="J143" s="46"/>
      <c r="K143" s="46"/>
    </row>
    <row r="144" spans="1:14" ht="17.25" customHeight="1" x14ac:dyDescent="0.25">
      <c r="A144" s="82" t="s">
        <v>76</v>
      </c>
      <c r="B144" s="72" t="s">
        <v>28</v>
      </c>
      <c r="C144" s="72" t="s">
        <v>18</v>
      </c>
      <c r="D144" s="71" t="s">
        <v>64</v>
      </c>
      <c r="E144" s="66"/>
      <c r="F144" s="68">
        <f>F146</f>
        <v>0</v>
      </c>
      <c r="G144" s="68">
        <f>G146</f>
        <v>44.3</v>
      </c>
      <c r="H144" s="68">
        <f>H146</f>
        <v>44.3</v>
      </c>
      <c r="I144" s="46"/>
      <c r="J144" s="46"/>
      <c r="K144" s="46"/>
    </row>
    <row r="145" spans="1:11" ht="17.25" customHeight="1" x14ac:dyDescent="0.25">
      <c r="A145" s="145" t="s">
        <v>53</v>
      </c>
      <c r="B145" s="62" t="s">
        <v>28</v>
      </c>
      <c r="C145" s="62" t="s">
        <v>18</v>
      </c>
      <c r="D145" s="86" t="s">
        <v>144</v>
      </c>
      <c r="E145" s="62"/>
      <c r="F145" s="88">
        <v>0</v>
      </c>
      <c r="G145" s="88">
        <f>G146</f>
        <v>44.3</v>
      </c>
      <c r="H145" s="88">
        <f>H146</f>
        <v>44.3</v>
      </c>
      <c r="I145" s="46"/>
      <c r="J145" s="46"/>
      <c r="K145" s="46"/>
    </row>
    <row r="146" spans="1:11" ht="14.45" customHeight="1" x14ac:dyDescent="0.25">
      <c r="A146" s="126" t="s">
        <v>54</v>
      </c>
      <c r="B146" s="64" t="s">
        <v>93</v>
      </c>
      <c r="C146" s="64" t="s">
        <v>94</v>
      </c>
      <c r="D146" s="86" t="s">
        <v>144</v>
      </c>
      <c r="E146" s="64" t="s">
        <v>50</v>
      </c>
      <c r="F146" s="88">
        <v>0</v>
      </c>
      <c r="G146" s="88">
        <v>44.3</v>
      </c>
      <c r="H146" s="88">
        <v>44.3</v>
      </c>
      <c r="I146" s="45"/>
      <c r="J146" s="45"/>
      <c r="K146" s="45"/>
    </row>
    <row r="147" spans="1:11" ht="14.45" customHeight="1" x14ac:dyDescent="0.25">
      <c r="A147" s="126" t="s">
        <v>66</v>
      </c>
      <c r="B147" s="64"/>
      <c r="C147" s="64"/>
      <c r="D147" s="86"/>
      <c r="E147" s="64"/>
      <c r="F147" s="88"/>
      <c r="G147" s="88">
        <v>1384.925</v>
      </c>
      <c r="H147" s="88">
        <v>2787.0749999999998</v>
      </c>
      <c r="I147" s="45"/>
      <c r="J147" s="45"/>
      <c r="K147" s="45"/>
    </row>
    <row r="148" spans="1:11" ht="14.45" customHeight="1" x14ac:dyDescent="0.25">
      <c r="A148" s="165" t="s">
        <v>8</v>
      </c>
      <c r="B148" s="166"/>
      <c r="C148" s="166"/>
      <c r="D148" s="167"/>
      <c r="E148" s="166"/>
      <c r="F148" s="168">
        <f>F12+F48+F55+F65+F85+F117+F123+F131+F137</f>
        <v>114483.60124999999</v>
      </c>
      <c r="G148" s="168">
        <f>G12+G48+G55+G65+G85+G117+G123+G131+G137+G147</f>
        <v>68859.5</v>
      </c>
      <c r="H148" s="168">
        <f>H12+H48+H55+H65+H85+H117+H123+H131+H137+H147</f>
        <v>69239.199999999997</v>
      </c>
      <c r="I148" s="45"/>
      <c r="J148" s="45"/>
      <c r="K148" s="45"/>
    </row>
    <row r="149" spans="1:11" ht="14.45" customHeight="1" x14ac:dyDescent="0.25">
      <c r="A149" s="92" t="s">
        <v>89</v>
      </c>
      <c r="B149" s="64"/>
      <c r="C149" s="64"/>
      <c r="D149" s="64"/>
      <c r="E149" s="64"/>
      <c r="F149" s="76">
        <f>F151-F148</f>
        <v>-2197.8012499999895</v>
      </c>
      <c r="G149" s="93">
        <f>G151-G148</f>
        <v>0</v>
      </c>
      <c r="H149" s="93">
        <f>H151-H148</f>
        <v>0</v>
      </c>
      <c r="I149" s="45"/>
      <c r="J149" s="45"/>
      <c r="K149" s="45"/>
    </row>
    <row r="150" spans="1:11" ht="14.45" customHeight="1" x14ac:dyDescent="0.25">
      <c r="A150" s="92" t="s">
        <v>100</v>
      </c>
      <c r="B150" s="64"/>
      <c r="C150" s="64"/>
      <c r="D150" s="94"/>
      <c r="E150" s="94"/>
      <c r="F150" s="95"/>
      <c r="G150" s="91">
        <f>(G151-12784-678.5)*2.5%</f>
        <v>1384.9250000000002</v>
      </c>
      <c r="H150" s="91">
        <f>(H151-12784-713.7)*5%</f>
        <v>2787.0750000000003</v>
      </c>
      <c r="I150" s="45"/>
      <c r="J150" s="45"/>
      <c r="K150" s="45"/>
    </row>
    <row r="151" spans="1:11" ht="14.45" customHeight="1" x14ac:dyDescent="0.25">
      <c r="A151" s="96"/>
      <c r="B151" s="64" t="s">
        <v>88</v>
      </c>
      <c r="C151" s="64"/>
      <c r="D151" s="94"/>
      <c r="E151" s="94"/>
      <c r="F151" s="95">
        <v>112285.8</v>
      </c>
      <c r="G151" s="91">
        <v>68859.5</v>
      </c>
      <c r="H151" s="91">
        <v>69239.199999999997</v>
      </c>
      <c r="I151" s="45"/>
      <c r="J151" s="45"/>
      <c r="K151" s="45"/>
    </row>
    <row r="152" spans="1:11" ht="14.45" customHeight="1" x14ac:dyDescent="0.25">
      <c r="A152" s="96"/>
      <c r="B152" s="64"/>
      <c r="C152" s="64"/>
      <c r="D152" s="196" t="s">
        <v>73</v>
      </c>
      <c r="E152" s="196"/>
      <c r="F152" s="97">
        <f>F67+F94+F105+F139</f>
        <v>80322.101250000007</v>
      </c>
      <c r="G152" s="97">
        <f>G67+G94+G105+G139</f>
        <v>33725.175000000003</v>
      </c>
      <c r="H152" s="97">
        <f>H67+H94+H105+H139</f>
        <v>32667.525000000001</v>
      </c>
    </row>
    <row r="153" spans="1:11" ht="14.45" customHeight="1" x14ac:dyDescent="0.25">
      <c r="A153" s="96"/>
      <c r="B153" s="64"/>
      <c r="C153" s="64"/>
      <c r="D153" s="98" t="s">
        <v>74</v>
      </c>
      <c r="E153" s="94"/>
      <c r="F153" s="99">
        <f>F148-F152</f>
        <v>34161.499999999985</v>
      </c>
      <c r="G153" s="99">
        <f>G148-G152</f>
        <v>35134.324999999997</v>
      </c>
      <c r="H153" s="99">
        <f>H148-H152</f>
        <v>36571.674999999996</v>
      </c>
      <c r="I153" s="47"/>
      <c r="J153" s="47"/>
      <c r="K153" s="47"/>
    </row>
    <row r="154" spans="1:11" ht="14.45" customHeight="1" x14ac:dyDescent="0.25">
      <c r="A154" s="96"/>
      <c r="B154" s="187" t="s">
        <v>98</v>
      </c>
      <c r="C154" s="188"/>
      <c r="D154" s="189"/>
      <c r="E154" s="94"/>
      <c r="F154" s="99">
        <f>F152/F148*100</f>
        <v>70.16035517139187</v>
      </c>
      <c r="G154" s="99">
        <f>G152/G148*100</f>
        <v>48.976793325539688</v>
      </c>
      <c r="H154" s="99">
        <f>H152/H148*100</f>
        <v>47.180679441703546</v>
      </c>
      <c r="I154" s="47"/>
      <c r="J154" s="47"/>
      <c r="K154" s="47"/>
    </row>
    <row r="155" spans="1:11" ht="14.45" customHeight="1" x14ac:dyDescent="0.25">
      <c r="G155" s="8"/>
      <c r="H155" s="23"/>
      <c r="I155" s="47"/>
      <c r="J155" s="47"/>
      <c r="K155" s="47"/>
    </row>
    <row r="156" spans="1:11" ht="14.45" customHeight="1" x14ac:dyDescent="0.25">
      <c r="F156" s="33"/>
      <c r="G156" s="33"/>
      <c r="H156" s="33"/>
    </row>
    <row r="157" spans="1:11" ht="14.45" customHeight="1" x14ac:dyDescent="0.25">
      <c r="F157" s="55"/>
      <c r="G157" s="55"/>
      <c r="H157" s="55"/>
      <c r="I157" s="195"/>
      <c r="J157" s="195"/>
      <c r="K157" s="195"/>
    </row>
    <row r="158" spans="1:11" ht="14.45" customHeight="1" x14ac:dyDescent="0.25">
      <c r="I158" s="195"/>
      <c r="J158" s="195"/>
      <c r="K158" s="195"/>
    </row>
    <row r="159" spans="1:11" ht="14.45" customHeight="1" x14ac:dyDescent="0.25">
      <c r="I159" s="52"/>
      <c r="J159" s="52"/>
      <c r="K159" s="52"/>
    </row>
    <row r="160" spans="1:11" ht="14.45" customHeight="1" x14ac:dyDescent="0.25">
      <c r="I160" s="195"/>
      <c r="J160" s="195"/>
      <c r="K160" s="195"/>
    </row>
    <row r="161" spans="9:11" ht="14.45" customHeight="1" x14ac:dyDescent="0.25">
      <c r="I161" s="195"/>
      <c r="J161" s="195"/>
      <c r="K161" s="195"/>
    </row>
  </sheetData>
  <mergeCells count="18">
    <mergeCell ref="I160:I161"/>
    <mergeCell ref="J160:J161"/>
    <mergeCell ref="J157:J158"/>
    <mergeCell ref="K157:K158"/>
    <mergeCell ref="D152:E152"/>
    <mergeCell ref="K160:K161"/>
    <mergeCell ref="I157:I158"/>
    <mergeCell ref="A7:H7"/>
    <mergeCell ref="A8:H8"/>
    <mergeCell ref="B154:D154"/>
    <mergeCell ref="F2:H4"/>
    <mergeCell ref="F1:H1"/>
    <mergeCell ref="F10:H10"/>
    <mergeCell ref="E10:E11"/>
    <mergeCell ref="A10:A11"/>
    <mergeCell ref="B10:B11"/>
    <mergeCell ref="C10:C11"/>
    <mergeCell ref="D10:D11"/>
  </mergeCells>
  <phoneticPr fontId="0" type="noConversion"/>
  <pageMargins left="0.78740157480314965" right="0.48" top="0.59055118110236227" bottom="0.39370078740157483" header="0.31496062992125984" footer="0.15748031496062992"/>
  <pageSetup paperSize="9" scale="56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User</cp:lastModifiedBy>
  <cp:lastPrinted>2024-04-25T12:28:33Z</cp:lastPrinted>
  <dcterms:created xsi:type="dcterms:W3CDTF">2002-10-24T07:52:32Z</dcterms:created>
  <dcterms:modified xsi:type="dcterms:W3CDTF">2024-04-25T18:04:57Z</dcterms:modified>
</cp:coreProperties>
</file>